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1"/>
  </bookViews>
  <sheets>
    <sheet name="AN 2019_14 oct " sheetId="1" r:id="rId1"/>
    <sheet name="2021 martie tip anexa" sheetId="2" r:id="rId2"/>
  </sheets>
  <definedNames/>
  <calcPr fullCalcOnLoad="1"/>
</workbook>
</file>

<file path=xl/sharedStrings.xml><?xml version="1.0" encoding="utf-8"?>
<sst xmlns="http://schemas.openxmlformats.org/spreadsheetml/2006/main" count="1075" uniqueCount="353">
  <si>
    <t>Nr.        Crt.</t>
  </si>
  <si>
    <t>UM</t>
  </si>
  <si>
    <t>buc</t>
  </si>
  <si>
    <t>mc</t>
  </si>
  <si>
    <t>Servicii furnizare gaze naturale</t>
  </si>
  <si>
    <t>TOTAL FARA TVA</t>
  </si>
  <si>
    <t>TOTAL CU TVA</t>
  </si>
  <si>
    <t>30125100-2</t>
  </si>
  <si>
    <t>30192130-1</t>
  </si>
  <si>
    <t>22852000-7</t>
  </si>
  <si>
    <t>30192125-3</t>
  </si>
  <si>
    <t>85147000-1</t>
  </si>
  <si>
    <t>Telefonie fixa</t>
  </si>
  <si>
    <t>64212000-5</t>
  </si>
  <si>
    <t>50730000-1</t>
  </si>
  <si>
    <t>Servicii medicale in intreprinderi</t>
  </si>
  <si>
    <t>30192121-5</t>
  </si>
  <si>
    <t>Asigurari RCA</t>
  </si>
  <si>
    <t>Asigurari CASCO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</si>
  <si>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</si>
  <si>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</si>
  <si>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</si>
  <si>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</si>
  <si>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</si>
  <si>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</si>
  <si>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</si>
  <si>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</si>
  <si>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</si>
  <si>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</si>
  <si>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</si>
  <si>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</si>
  <si>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</si>
  <si>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</si>
  <si>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</si>
  <si>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</si>
  <si>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</si>
  <si>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</si>
  <si>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</si>
  <si>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</si>
  <si>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</si>
  <si>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</si>
  <si>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</si>
  <si>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</si>
  <si>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</si>
  <si>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</si>
  <si>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</si>
  <si>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</si>
  <si>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</si>
  <si>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</si>
  <si>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</si>
  <si>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</si>
  <si>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</si>
  <si>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</si>
  <si>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</si>
  <si>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</si>
  <si>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</si>
  <si>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22852000-8</t>
  </si>
  <si>
    <t>39263000-4</t>
  </si>
  <si>
    <t>30192920-7</t>
  </si>
  <si>
    <t>Permanent marker</t>
  </si>
  <si>
    <t>72212200-1</t>
  </si>
  <si>
    <t>Telefonie mobilă (servicii)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</si>
  <si>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</si>
  <si>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</si>
  <si>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</si>
  <si>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</si>
  <si>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</si>
  <si>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</si>
  <si>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</si>
  <si>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</si>
  <si>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</si>
  <si>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</si>
  <si>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</si>
  <si>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luna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</si>
  <si>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</si>
  <si>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</si>
  <si>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</si>
  <si>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</si>
  <si>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</si>
  <si>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</si>
  <si>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</si>
  <si>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</si>
  <si>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30192100-2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</si>
  <si>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</si>
  <si>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</si>
  <si>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</si>
  <si>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</si>
  <si>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</si>
  <si>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</si>
  <si>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</si>
  <si>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</si>
  <si>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</si>
  <si>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</si>
  <si>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</si>
  <si>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</si>
  <si>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</si>
  <si>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</si>
  <si>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</si>
  <si>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30197330-8</t>
  </si>
  <si>
    <t>30199110-4</t>
  </si>
  <si>
    <t>39241200-5</t>
  </si>
  <si>
    <t>90910000-9</t>
  </si>
  <si>
    <t>39541140-9</t>
  </si>
  <si>
    <t>30197220-5</t>
  </si>
  <si>
    <t>HARTIE COPIATOR  A3</t>
  </si>
  <si>
    <t>Decapsator</t>
  </si>
  <si>
    <t>Rigla plastic</t>
  </si>
  <si>
    <t>Fisa magazie</t>
  </si>
  <si>
    <t>Registru de casa</t>
  </si>
  <si>
    <t>22900000-9</t>
  </si>
  <si>
    <t>39292500-0</t>
  </si>
  <si>
    <t>30197400-0</t>
  </si>
  <si>
    <t>30197321-2</t>
  </si>
  <si>
    <t>30192132-5</t>
  </si>
  <si>
    <t>DENUMIRE PRODUS/ OBIECTUL CONTRACTULUI</t>
  </si>
  <si>
    <t>Procedura ce urmeaza a fi aplicata</t>
  </si>
  <si>
    <t>achizitie directa</t>
  </si>
  <si>
    <t xml:space="preserve">          SERVICII POSTA, TELEFON, INTERNET   ART.20.01.08</t>
  </si>
  <si>
    <t xml:space="preserve">Cantitate  </t>
  </si>
  <si>
    <t>Pret unitar fara tva (lei)</t>
  </si>
  <si>
    <t>Valoare fara tva (lei)</t>
  </si>
  <si>
    <t>Data estimata incepere procedura</t>
  </si>
  <si>
    <t>Data estimata finalizare procedura</t>
  </si>
  <si>
    <t>Persoana responsabila pentru atribuirea contractului</t>
  </si>
  <si>
    <t>CASA DE ASIGURARI DE SANATATE GALATI</t>
  </si>
  <si>
    <t xml:space="preserve">           SERV. INTRETINERE SI FUNCTIONARE  ART.20.01.30</t>
  </si>
  <si>
    <t xml:space="preserve"> Cod CPV</t>
  </si>
  <si>
    <t xml:space="preserve">Servicii post-garanţie aferente sistemelor de securitate instalate </t>
  </si>
  <si>
    <t>35121700-5</t>
  </si>
  <si>
    <t xml:space="preserve">       Ec. Liliana Rascanu</t>
  </si>
  <si>
    <t>trim.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</si>
  <si>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</si>
  <si>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</si>
  <si>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</si>
  <si>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</si>
  <si>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</si>
  <si>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</si>
  <si>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</si>
  <si>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</si>
  <si>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</si>
  <si>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</si>
  <si>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</si>
  <si>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</si>
  <si>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</si>
  <si>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</si>
  <si>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</si>
  <si>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</si>
  <si>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</si>
  <si>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Monitoare</t>
  </si>
  <si>
    <t>buc.</t>
  </si>
  <si>
    <t>PREGATIRE PROFESIONALA ART. 20.13</t>
  </si>
  <si>
    <t>kwh</t>
  </si>
  <si>
    <t xml:space="preserve">                                  -apa potabila</t>
  </si>
  <si>
    <t xml:space="preserve">                                  -canalizare</t>
  </si>
  <si>
    <t xml:space="preserve">                                  -apa meteorica</t>
  </si>
  <si>
    <t>Servicii furnizare apă-canal     din care:</t>
  </si>
  <si>
    <t>30199760-5</t>
  </si>
  <si>
    <t>30192134-9</t>
  </si>
  <si>
    <t>30192126-0</t>
  </si>
  <si>
    <t>30192160-0</t>
  </si>
  <si>
    <t>30199600-6</t>
  </si>
  <si>
    <t>30199780-1</t>
  </si>
  <si>
    <t>39241100-4</t>
  </si>
  <si>
    <t>44425100-6</t>
  </si>
  <si>
    <t>30234400-2</t>
  </si>
  <si>
    <t>30234300-1</t>
  </si>
  <si>
    <t>CD</t>
  </si>
  <si>
    <t>30237410-6</t>
  </si>
  <si>
    <t>30234600-4</t>
  </si>
  <si>
    <t>30237460-1</t>
  </si>
  <si>
    <t>Servicii postale distribuire carduri</t>
  </si>
  <si>
    <t>33195100-4</t>
  </si>
  <si>
    <t>30232110-8</t>
  </si>
  <si>
    <t>48218000-9</t>
  </si>
  <si>
    <t>48821000-9</t>
  </si>
  <si>
    <t>APROBAT,</t>
  </si>
  <si>
    <t>PRESEDINTE DIRECTOR GENERAL</t>
  </si>
  <si>
    <t>Dr. Mihaela Oana Docan</t>
  </si>
  <si>
    <t>Ec. Iulia Simona Petcu</t>
  </si>
  <si>
    <t>COMPARTIMENT ACHIZITII PUBLICE LOGISTICA SI PATRIMONIU</t>
  </si>
  <si>
    <t xml:space="preserve">         SERVICII APA CANAL, SALUBRITATE   ART.20.01.04</t>
  </si>
  <si>
    <t>Servicii ITP +revizie</t>
  </si>
  <si>
    <t>Servicii pază+ monitorizare</t>
  </si>
  <si>
    <t>an</t>
  </si>
  <si>
    <t>Alte cheltuieli (judecata/executare silita,
taxa ecarisaj, dobanzi etc)</t>
  </si>
  <si>
    <t xml:space="preserve">   ART. 71.01.02</t>
  </si>
  <si>
    <t xml:space="preserve">   ART.71.01.30</t>
  </si>
  <si>
    <t xml:space="preserve">70. CHELTUIELI DE CAPITAL </t>
  </si>
  <si>
    <t>Alte active fixe (licente CAL)</t>
  </si>
  <si>
    <t>79633000-0</t>
  </si>
  <si>
    <t>55110000-4 servicii de cazare
60130000-8 servicii de transport</t>
  </si>
  <si>
    <t>PROGRAM ANUAL AL ACHIZITIILOR PUBLICE 2019</t>
  </si>
  <si>
    <t xml:space="preserve">estimat in fundamentare </t>
  </si>
  <si>
    <t>Servicii spalatorie auto</t>
  </si>
  <si>
    <t>Deplasari interne  ART. 20.06.01</t>
  </si>
  <si>
    <t xml:space="preserve">   ART. 71.01.01</t>
  </si>
  <si>
    <t>Constructii (DALI)</t>
  </si>
  <si>
    <t>Agrafe birou 50 mm, 100 buc/cut</t>
  </si>
  <si>
    <t>Agrafe birou 28 mm, 100 buc/cut</t>
  </si>
  <si>
    <t>Agrafe birou 78 mm, 100 buc/cut</t>
  </si>
  <si>
    <t>Agrafe birou 33 mm, 100 buc/cut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</si>
  <si>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</si>
  <si>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</si>
  <si>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</si>
  <si>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</si>
  <si>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</si>
  <si>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</si>
  <si>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Clips hartie 15 mm</t>
  </si>
  <si>
    <t>Clips hartie 19 mm</t>
  </si>
  <si>
    <t>Clips hartie 25 mm</t>
  </si>
  <si>
    <t>Clips hartie 32 mm</t>
  </si>
  <si>
    <t>Clips hartie 41 mm</t>
  </si>
  <si>
    <t>Clips hartie 51 mm</t>
  </si>
  <si>
    <t>set</t>
  </si>
  <si>
    <t>Creion cu radiera</t>
  </si>
  <si>
    <t>Creion mecanic 0.5-0.7</t>
  </si>
  <si>
    <t>Cutie pentru arhivare carton 330*225*100</t>
  </si>
  <si>
    <t>Cutie pentru arhivare carton 330*225*150</t>
  </si>
  <si>
    <t>Fluid coretor</t>
  </si>
  <si>
    <t xml:space="preserve">Dosar pentru incopciat </t>
  </si>
  <si>
    <t>Etichete autoadezive A4, 100 coli/top</t>
  </si>
  <si>
    <t>top</t>
  </si>
  <si>
    <t>Evidentiator</t>
  </si>
  <si>
    <t>Plic/ folie CD</t>
  </si>
  <si>
    <t>Folii plastic A4, 100 buc/set</t>
  </si>
  <si>
    <t>Indigo 100 coli/top</t>
  </si>
  <si>
    <t>Index film color 45*12</t>
  </si>
  <si>
    <t>Inel indosariat 32 mm</t>
  </si>
  <si>
    <t>Inel indosariat 51 mm</t>
  </si>
  <si>
    <t>Inel indosariat 22 mm</t>
  </si>
  <si>
    <t xml:space="preserve">Lipici solid </t>
  </si>
  <si>
    <t>Marker pentri CD</t>
  </si>
  <si>
    <t>Mine creion mecanic 0.5-0.7</t>
  </si>
  <si>
    <t>Perforator 30 coli</t>
  </si>
  <si>
    <t>Perforator 40 coli</t>
  </si>
  <si>
    <t>Pix</t>
  </si>
  <si>
    <t>Pix cu gel</t>
  </si>
  <si>
    <t>PLIC TB4 cu burduf 5 cm</t>
  </si>
  <si>
    <t>PLIC TB4 cu burduf 10 cm</t>
  </si>
  <si>
    <t>PLIC TB4 cu burduf 15 cm</t>
  </si>
  <si>
    <t>cutie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</si>
  <si>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</si>
  <si>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</si>
  <si>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</si>
  <si>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</si>
  <si>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</si>
  <si>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</si>
  <si>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</si>
  <si>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</si>
  <si>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</si>
  <si>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 xml:space="preserve">Suport accesorii birou, instrumente de scris </t>
  </si>
  <si>
    <t>Tus pentru stampila</t>
  </si>
  <si>
    <t>USB- Memory stick</t>
  </si>
  <si>
    <t>Tastatura A4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</si>
  <si>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</si>
  <si>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</si>
  <si>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</si>
  <si>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</si>
  <si>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</si>
  <si>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</si>
  <si>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r>
      <t>toner CANON MF 3220 (</t>
    </r>
    <r>
      <rPr>
        <b/>
        <sz val="9"/>
        <rFont val="Times New Roman"/>
        <family val="1"/>
      </rPr>
      <t>EP 27</t>
    </r>
    <r>
      <rPr>
        <sz val="9"/>
        <rFont val="Times New Roman"/>
        <family val="1"/>
      </rPr>
      <t>)</t>
    </r>
  </si>
  <si>
    <r>
      <t xml:space="preserve">toner HP LJ P1005/1006 </t>
    </r>
    <r>
      <rPr>
        <b/>
        <sz val="9"/>
        <rFont val="Arial"/>
        <family val="0"/>
      </rPr>
      <t>(4</t>
    </r>
    <r>
      <rPr>
        <b/>
        <sz val="9"/>
        <rFont val="Times New Roman"/>
        <family val="1"/>
      </rPr>
      <t>35A)</t>
    </r>
  </si>
  <si>
    <r>
      <t xml:space="preserve">toner KYOCERA FS 720/920- </t>
    </r>
    <r>
      <rPr>
        <b/>
        <sz val="9"/>
        <rFont val="Times New Roman"/>
        <family val="1"/>
      </rPr>
      <t>TK110</t>
    </r>
  </si>
  <si>
    <r>
      <t xml:space="preserve">toner CANON MF 4120- </t>
    </r>
    <r>
      <rPr>
        <b/>
        <sz val="9"/>
        <rFont val="Times New Roman"/>
        <family val="1"/>
      </rPr>
      <t xml:space="preserve">FX 10 </t>
    </r>
  </si>
  <si>
    <r>
      <t xml:space="preserve">toner Samsung Xpress M2022- </t>
    </r>
    <r>
      <rPr>
        <b/>
        <sz val="10"/>
        <rFont val="Arial"/>
        <family val="2"/>
      </rPr>
      <t>D111S</t>
    </r>
  </si>
  <si>
    <r>
      <t xml:space="preserve">toner CANON MF 3010- </t>
    </r>
    <r>
      <rPr>
        <b/>
        <sz val="10"/>
        <rFont val="Arial"/>
        <family val="2"/>
      </rPr>
      <t>CRG 725</t>
    </r>
  </si>
  <si>
    <r>
      <t>toner CANON MF-216n -</t>
    </r>
    <r>
      <rPr>
        <b/>
        <sz val="10"/>
        <rFont val="Arial"/>
        <family val="2"/>
      </rPr>
      <t>CRG 737</t>
    </r>
  </si>
  <si>
    <r>
      <t xml:space="preserve">toner Brother MFC L2740 dw- </t>
    </r>
    <r>
      <rPr>
        <b/>
        <sz val="10"/>
        <rFont val="Arial"/>
        <family val="2"/>
      </rPr>
      <t>TN 2320</t>
    </r>
  </si>
  <si>
    <r>
      <t xml:space="preserve">toner Kyocera Ecosys P 2040DN, </t>
    </r>
    <r>
      <rPr>
        <b/>
        <sz val="9"/>
        <rFont val="Arial"/>
        <family val="2"/>
      </rPr>
      <t>TK-1160</t>
    </r>
  </si>
  <si>
    <r>
      <t xml:space="preserve">toner 9050MFP -HP </t>
    </r>
    <r>
      <rPr>
        <b/>
        <sz val="9"/>
        <rFont val="Arial"/>
        <family val="2"/>
      </rPr>
      <t>C8543x</t>
    </r>
    <r>
      <rPr>
        <sz val="9"/>
        <rFont val="Arial"/>
        <family val="0"/>
      </rPr>
      <t xml:space="preserve"> </t>
    </r>
  </si>
  <si>
    <r>
      <t xml:space="preserve">toner Brother HL 2130- </t>
    </r>
    <r>
      <rPr>
        <b/>
        <sz val="10"/>
        <rFont val="Times New Roman"/>
        <family val="1"/>
      </rPr>
      <t>TN2010</t>
    </r>
    <r>
      <rPr>
        <b/>
        <sz val="9"/>
        <rFont val="Times New Roman"/>
        <family val="1"/>
      </rPr>
      <t xml:space="preserve"> </t>
    </r>
  </si>
  <si>
    <r>
      <t>toner HP LJ P 1102 -2</t>
    </r>
    <r>
      <rPr>
        <b/>
        <sz val="10"/>
        <rFont val="Times New Roman"/>
        <family val="1"/>
      </rPr>
      <t>85 A</t>
    </r>
  </si>
  <si>
    <r>
      <t>toner HP PRO M227 fdn- CF2</t>
    </r>
    <r>
      <rPr>
        <b/>
        <sz val="10"/>
        <rFont val="Arial"/>
        <family val="2"/>
      </rPr>
      <t>30X</t>
    </r>
  </si>
  <si>
    <r>
      <t>toner HP Laser P2015 -Q</t>
    </r>
    <r>
      <rPr>
        <b/>
        <sz val="9"/>
        <rFont val="Times New Roman"/>
        <family val="1"/>
      </rPr>
      <t>53A</t>
    </r>
  </si>
  <si>
    <r>
      <t>toner HP Laser P2015 -Q</t>
    </r>
    <r>
      <rPr>
        <b/>
        <sz val="9"/>
        <rFont val="Times New Roman"/>
        <family val="1"/>
      </rPr>
      <t>53X</t>
    </r>
  </si>
  <si>
    <t>Dispozitii de incasare</t>
  </si>
  <si>
    <t>Foaie parcurs auto</t>
  </si>
  <si>
    <t>Cartus Xerox Phares 3010</t>
  </si>
  <si>
    <t>Alte servicii (ch. Gospodaresti; inlocuire sanitare + diverse:anunt presa, semnaturi digitale, inlocuire sol. de stingere a incendiilor etc. )</t>
  </si>
  <si>
    <t>Masini , echipamente si alte mijloace de transport
(centrala telefonica)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</si>
  <si>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</si>
  <si>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</si>
  <si>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</si>
  <si>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</si>
  <si>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switch 26 porturi</t>
  </si>
  <si>
    <t>switch hp gigabit 1820-24G</t>
  </si>
  <si>
    <t>Multifunctionale/imprimante</t>
  </si>
  <si>
    <t>carti, publicatii art. 20.11</t>
  </si>
  <si>
    <t>Carti, publicatii art. 20.11</t>
  </si>
  <si>
    <t xml:space="preserve">                                                                           PROGRAMUL ANUAL AL ACHIZITIILOR PUBLICE</t>
  </si>
  <si>
    <t>aer cond</t>
  </si>
  <si>
    <t>ap detectie cablu</t>
  </si>
  <si>
    <t>Chelt. judiciare si extrajudiciare ART. 20.25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</si>
  <si>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</si>
  <si>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</si>
  <si>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</si>
  <si>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</si>
  <si>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</si>
  <si>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</si>
  <si>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</si>
  <si>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</si>
  <si>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>Alte servicii (ch. Gospodaresti; inlocuire sanitare + diverse:anunt presa, semnaturi digitale, inlocuire sol. de stingere a incendiilor,  etc. )</t>
  </si>
  <si>
    <t xml:space="preserve"> ACHIZITIILE PUBLICE DIRECTE 2021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</si>
  <si>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</si>
  <si>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</si>
  <si>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</si>
  <si>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</si>
  <si>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</si>
  <si>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toner xerox work centre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</si>
  <si>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</si>
  <si>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</si>
  <si>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</si>
  <si>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</si>
  <si>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</si>
  <si>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AC</t>
  </si>
  <si>
    <t>HARD DISCKURI  back-up</t>
  </si>
  <si>
    <t>Taxa ecarisaj</t>
  </si>
  <si>
    <t>Materiale dezinfectie si protectie coronavirus</t>
  </si>
  <si>
    <t>Asfaltare curte</t>
  </si>
  <si>
    <t>Telefoane fixe</t>
  </si>
  <si>
    <t>Imprimante</t>
  </si>
  <si>
    <t>Multifunctionale</t>
  </si>
  <si>
    <t>George TODERAŞC</t>
  </si>
  <si>
    <t xml:space="preserve"> DIRECTOR GENERAL</t>
  </si>
  <si>
    <t xml:space="preserve"> Iulia Simona Petcu</t>
  </si>
  <si>
    <t>Alte active fixe ( microsoft office home and business)</t>
  </si>
  <si>
    <t>Masini , echipamente si alte mijloace de transport
( Server secondary active direcrory, sol fireware hardware, 3 calc cu procesor I5)</t>
  </si>
  <si>
    <t>85200000-1</t>
  </si>
  <si>
    <t>71241000-9</t>
  </si>
  <si>
    <t>48820000-2,
 48900000-7,  
30211500-6</t>
  </si>
  <si>
    <t>48300000-1</t>
  </si>
  <si>
    <t>09331200-0</t>
  </si>
  <si>
    <t>32552120-4 </t>
  </si>
  <si>
    <t>30232110- 8</t>
  </si>
  <si>
    <t> 39717200-3</t>
  </si>
  <si>
    <t>30233132-5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</si>
  <si>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</si>
  <si>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</si>
  <si>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</si>
  <si>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</si>
  <si>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</si>
  <si>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</si>
  <si>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</si>
  <si>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</si>
  <si>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</si>
  <si>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</si>
  <si>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</si>
  <si>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</si>
  <si>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Servicii consultanta SSM</t>
  </si>
  <si>
    <t>Servicii dezinfectie prin nebulizare</t>
  </si>
  <si>
    <t>Scaune</t>
  </si>
  <si>
    <t>conf. fila buget DG1136/29.03.2021</t>
  </si>
  <si>
    <t xml:space="preserve">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</si>
</sst>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7" fontId="15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shrinkToFit="1"/>
    </xf>
    <xf numFmtId="4" fontId="1" fillId="33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0" fontId="1" fillId="0" borderId="10" xfId="0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17" fontId="15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15" xfId="0" applyNumberFormat="1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94">
      <selection activeCell="N117" sqref="N117"/>
    </sheetView>
  </sheetViews>
  <sheetFormatPr defaultColWidth="9.140625" defaultRowHeight="12.75"/>
  <cols>
    <col min="1" max="1" width="4.28125" style="8" customWidth="1"/>
    <col min="2" max="2" width="38.00390625" style="87" customWidth="1"/>
    <col min="3" max="3" width="13.57421875" style="87" customWidth="1"/>
    <col min="4" max="5" width="9.140625" style="8" customWidth="1"/>
    <col min="6" max="6" width="10.140625" style="8" bestFit="1" customWidth="1"/>
    <col min="7" max="7" width="11.57421875" style="8" customWidth="1"/>
    <col min="8" max="8" width="12.28125" style="8" customWidth="1"/>
    <col min="9" max="9" width="8.28125" style="86" customWidth="1"/>
    <col min="10" max="10" width="8.57421875" style="86" customWidth="1"/>
    <col min="11" max="11" width="12.421875" style="8" customWidth="1"/>
    <col min="12" max="12" width="9.140625" style="117" customWidth="1"/>
    <col min="13" max="16384" width="9.140625" style="8" customWidth="1"/>
  </cols>
  <sheetData>
    <row r="1" spans="1:11" ht="15">
      <c r="A1" s="49"/>
      <c r="B1" s="49" t="s">
        <v>124</v>
      </c>
      <c r="C1" s="49"/>
      <c r="D1" s="49"/>
      <c r="E1" s="49"/>
      <c r="F1" s="49"/>
      <c r="G1" s="90"/>
      <c r="H1" s="49" t="s">
        <v>175</v>
      </c>
      <c r="I1" s="52"/>
      <c r="J1" s="52"/>
      <c r="K1" s="49"/>
    </row>
    <row r="2" spans="1:11" ht="15" customHeight="1">
      <c r="A2" s="49"/>
      <c r="B2" s="175" t="s">
        <v>131</v>
      </c>
      <c r="C2" s="175"/>
      <c r="D2" s="175"/>
      <c r="E2" s="78"/>
      <c r="F2" s="49"/>
      <c r="G2" s="176" t="s">
        <v>176</v>
      </c>
      <c r="H2" s="174"/>
      <c r="I2" s="174"/>
      <c r="J2" s="52"/>
      <c r="K2" s="49"/>
    </row>
    <row r="3" spans="1:11" ht="12.75" customHeight="1">
      <c r="A3" s="49"/>
      <c r="B3" s="53" t="s">
        <v>79</v>
      </c>
      <c r="C3" s="53"/>
      <c r="D3" s="49"/>
      <c r="E3" s="49"/>
      <c r="F3" s="49"/>
      <c r="G3" s="177" t="s">
        <v>177</v>
      </c>
      <c r="H3" s="178"/>
      <c r="I3" s="178"/>
      <c r="J3" s="52"/>
      <c r="K3" s="49"/>
    </row>
    <row r="4" spans="1:11" ht="15">
      <c r="A4" s="49"/>
      <c r="B4" s="49"/>
      <c r="C4" s="49"/>
      <c r="D4" s="49"/>
      <c r="E4" s="49"/>
      <c r="F4" s="49"/>
      <c r="G4" s="79"/>
      <c r="H4" s="49"/>
      <c r="I4" s="52"/>
      <c r="J4" s="52"/>
      <c r="K4" s="49"/>
    </row>
    <row r="5" spans="1:11" ht="15">
      <c r="A5" s="49"/>
      <c r="B5" s="49"/>
      <c r="C5" s="49"/>
      <c r="D5" s="49"/>
      <c r="E5" s="49"/>
      <c r="F5" s="49"/>
      <c r="G5" s="79"/>
      <c r="H5" s="49"/>
      <c r="I5" s="52"/>
      <c r="J5" s="52"/>
      <c r="K5" s="49"/>
    </row>
    <row r="6" spans="1:11" ht="15.75" customHeight="1">
      <c r="A6" s="49"/>
      <c r="B6" s="49"/>
      <c r="C6" s="49"/>
      <c r="D6" s="49"/>
      <c r="E6" s="49"/>
      <c r="F6" s="49"/>
      <c r="J6" s="52"/>
      <c r="K6" s="49"/>
    </row>
    <row r="7" spans="1:11" ht="15">
      <c r="A7" s="49"/>
      <c r="B7" s="49"/>
      <c r="C7" s="49"/>
      <c r="D7" s="49"/>
      <c r="E7" s="49"/>
      <c r="F7" s="49"/>
      <c r="G7" s="176" t="s">
        <v>76</v>
      </c>
      <c r="H7" s="174"/>
      <c r="I7" s="174"/>
      <c r="J7" s="52"/>
      <c r="K7" s="49"/>
    </row>
    <row r="8" spans="1:11" ht="15">
      <c r="A8" s="49"/>
      <c r="B8" s="49"/>
      <c r="C8" s="49"/>
      <c r="D8" s="49"/>
      <c r="E8" s="49"/>
      <c r="F8" s="49"/>
      <c r="G8" s="177" t="s">
        <v>178</v>
      </c>
      <c r="H8" s="177"/>
      <c r="I8" s="177"/>
      <c r="J8" s="52"/>
      <c r="K8" s="49"/>
    </row>
    <row r="9" spans="1:11" ht="15">
      <c r="A9" s="49"/>
      <c r="B9" s="49"/>
      <c r="C9" s="49"/>
      <c r="D9" s="49"/>
      <c r="E9" s="49"/>
      <c r="F9" s="49"/>
      <c r="G9" s="91"/>
      <c r="H9" s="40"/>
      <c r="I9" s="40"/>
      <c r="J9" s="52"/>
      <c r="K9" s="49"/>
    </row>
    <row r="10" spans="1:11" ht="15">
      <c r="A10" s="49"/>
      <c r="B10" s="49"/>
      <c r="C10" s="49"/>
      <c r="D10" s="49"/>
      <c r="E10" s="49"/>
      <c r="F10" s="49"/>
      <c r="G10" s="91"/>
      <c r="H10" s="40"/>
      <c r="I10" s="40"/>
      <c r="J10" s="52"/>
      <c r="K10" s="49"/>
    </row>
    <row r="11" spans="1:11" ht="15">
      <c r="A11" s="179" t="s">
        <v>191</v>
      </c>
      <c r="B11" s="179"/>
      <c r="C11" s="179"/>
      <c r="D11" s="179"/>
      <c r="E11" s="179"/>
      <c r="F11" s="179"/>
      <c r="G11" s="179"/>
      <c r="H11" s="49"/>
      <c r="I11" s="52"/>
      <c r="J11" s="52"/>
      <c r="K11" s="49"/>
    </row>
    <row r="12" spans="1:11" ht="15">
      <c r="A12" s="50"/>
      <c r="B12" s="51"/>
      <c r="C12" s="51"/>
      <c r="D12" s="50"/>
      <c r="E12" s="50"/>
      <c r="F12" s="51"/>
      <c r="G12" s="50"/>
      <c r="H12" s="49"/>
      <c r="I12" s="52"/>
      <c r="J12" s="52"/>
      <c r="K12" s="49"/>
    </row>
    <row r="13" spans="1:11" ht="12.75" customHeight="1">
      <c r="A13" s="161" t="s">
        <v>0</v>
      </c>
      <c r="B13" s="163" t="s">
        <v>114</v>
      </c>
      <c r="C13" s="165" t="s">
        <v>126</v>
      </c>
      <c r="D13" s="167" t="s">
        <v>118</v>
      </c>
      <c r="E13" s="167" t="s">
        <v>1</v>
      </c>
      <c r="F13" s="165" t="s">
        <v>119</v>
      </c>
      <c r="G13" s="165" t="s">
        <v>120</v>
      </c>
      <c r="H13" s="169" t="s">
        <v>115</v>
      </c>
      <c r="I13" s="169" t="s">
        <v>121</v>
      </c>
      <c r="J13" s="169" t="s">
        <v>122</v>
      </c>
      <c r="K13" s="169" t="s">
        <v>123</v>
      </c>
    </row>
    <row r="14" spans="1:11" ht="47.25" customHeight="1">
      <c r="A14" s="162"/>
      <c r="B14" s="164"/>
      <c r="C14" s="166"/>
      <c r="D14" s="168"/>
      <c r="E14" s="168"/>
      <c r="F14" s="166"/>
      <c r="G14" s="166"/>
      <c r="H14" s="165"/>
      <c r="I14" s="165"/>
      <c r="J14" s="165"/>
      <c r="K14" s="165"/>
    </row>
    <row r="15" spans="1:11" ht="13.5" customHeight="1">
      <c r="A15" s="41"/>
      <c r="B15" s="80" t="s">
        <v>20</v>
      </c>
      <c r="C15" s="35"/>
      <c r="D15" s="81"/>
      <c r="E15" s="82"/>
      <c r="F15" s="35"/>
      <c r="G15" s="35"/>
      <c r="H15" s="83"/>
      <c r="I15" s="84"/>
      <c r="J15" s="84"/>
      <c r="K15" s="83"/>
    </row>
    <row r="16" spans="1:11" ht="12" customHeight="1">
      <c r="A16" s="33">
        <v>1</v>
      </c>
      <c r="B16" s="16" t="s">
        <v>198</v>
      </c>
      <c r="C16" s="9" t="s">
        <v>103</v>
      </c>
      <c r="D16" s="36">
        <v>10</v>
      </c>
      <c r="E16" s="4" t="s">
        <v>240</v>
      </c>
      <c r="F16" s="3">
        <v>0.77</v>
      </c>
      <c r="G16" s="3">
        <f aca="true" t="shared" si="0" ref="G16:G33">D16*F16</f>
        <v>7.7</v>
      </c>
      <c r="H16" s="17" t="s">
        <v>116</v>
      </c>
      <c r="I16" s="42">
        <v>43466</v>
      </c>
      <c r="J16" s="42">
        <v>43800</v>
      </c>
      <c r="K16" s="93"/>
    </row>
    <row r="17" spans="1:11" ht="12" customHeight="1">
      <c r="A17" s="33">
        <v>2</v>
      </c>
      <c r="B17" s="16" t="s">
        <v>200</v>
      </c>
      <c r="C17" s="9" t="s">
        <v>103</v>
      </c>
      <c r="D17" s="36">
        <v>10</v>
      </c>
      <c r="E17" s="4" t="s">
        <v>240</v>
      </c>
      <c r="F17" s="3">
        <v>0.91</v>
      </c>
      <c r="G17" s="3">
        <f t="shared" si="0"/>
        <v>9.1</v>
      </c>
      <c r="H17" s="17" t="s">
        <v>116</v>
      </c>
      <c r="I17" s="42">
        <v>43466</v>
      </c>
      <c r="J17" s="42">
        <v>43800</v>
      </c>
      <c r="K17" s="93"/>
    </row>
    <row r="18" spans="1:11" ht="12.75">
      <c r="A18" s="33">
        <v>3</v>
      </c>
      <c r="B18" s="16" t="s">
        <v>197</v>
      </c>
      <c r="C18" s="9" t="s">
        <v>103</v>
      </c>
      <c r="D18" s="36">
        <v>10</v>
      </c>
      <c r="E18" s="4" t="s">
        <v>240</v>
      </c>
      <c r="F18" s="3">
        <v>2.39</v>
      </c>
      <c r="G18" s="3">
        <f t="shared" si="0"/>
        <v>23.900000000000002</v>
      </c>
      <c r="H18" s="17" t="s">
        <v>116</v>
      </c>
      <c r="I18" s="42">
        <v>43466</v>
      </c>
      <c r="J18" s="42">
        <v>43800</v>
      </c>
      <c r="K18" s="93"/>
    </row>
    <row r="19" spans="1:11" ht="12.75">
      <c r="A19" s="33">
        <v>4</v>
      </c>
      <c r="B19" s="16" t="s">
        <v>199</v>
      </c>
      <c r="C19" s="9" t="s">
        <v>103</v>
      </c>
      <c r="D19" s="36">
        <v>10</v>
      </c>
      <c r="E19" s="4" t="s">
        <v>240</v>
      </c>
      <c r="F19" s="3">
        <v>3.71</v>
      </c>
      <c r="G19" s="3">
        <f t="shared" si="0"/>
        <v>37.1</v>
      </c>
      <c r="H19" s="17" t="s">
        <v>116</v>
      </c>
      <c r="I19" s="42">
        <v>43466</v>
      </c>
      <c r="J19" s="42">
        <v>43800</v>
      </c>
      <c r="K19" s="93"/>
    </row>
    <row r="20" spans="1:11" ht="12.75">
      <c r="A20" s="33">
        <v>5</v>
      </c>
      <c r="B20" s="16" t="s">
        <v>201</v>
      </c>
      <c r="C20" s="9"/>
      <c r="D20" s="36">
        <v>1</v>
      </c>
      <c r="E20" s="4" t="s">
        <v>213</v>
      </c>
      <c r="F20" s="3">
        <v>17.3</v>
      </c>
      <c r="G20" s="3">
        <f t="shared" si="0"/>
        <v>17.3</v>
      </c>
      <c r="H20" s="17" t="s">
        <v>116</v>
      </c>
      <c r="I20" s="42">
        <v>43466</v>
      </c>
      <c r="J20" s="42">
        <v>43800</v>
      </c>
      <c r="K20" s="93"/>
    </row>
    <row r="21" spans="1:11" ht="12.75">
      <c r="A21" s="33">
        <v>6</v>
      </c>
      <c r="B21" s="16" t="s">
        <v>86</v>
      </c>
      <c r="C21" s="9" t="s">
        <v>87</v>
      </c>
      <c r="D21" s="36">
        <v>10</v>
      </c>
      <c r="E21" s="4" t="s">
        <v>2</v>
      </c>
      <c r="F21" s="3">
        <v>1.31</v>
      </c>
      <c r="G21" s="3">
        <f t="shared" si="0"/>
        <v>13.100000000000001</v>
      </c>
      <c r="H21" s="17" t="s">
        <v>116</v>
      </c>
      <c r="I21" s="42">
        <v>43466</v>
      </c>
      <c r="J21" s="42">
        <v>43800</v>
      </c>
      <c r="K21" s="93"/>
    </row>
    <row r="22" spans="1:11" ht="12.75">
      <c r="A22" s="33">
        <v>7</v>
      </c>
      <c r="B22" s="16" t="s">
        <v>246</v>
      </c>
      <c r="C22" s="9" t="s">
        <v>36</v>
      </c>
      <c r="D22" s="36">
        <v>30</v>
      </c>
      <c r="E22" s="4" t="s">
        <v>2</v>
      </c>
      <c r="F22" s="105">
        <v>0.65</v>
      </c>
      <c r="G22" s="3">
        <f t="shared" si="0"/>
        <v>19.5</v>
      </c>
      <c r="H22" s="17" t="s">
        <v>116</v>
      </c>
      <c r="I22" s="42">
        <v>43466</v>
      </c>
      <c r="J22" s="42">
        <v>43800</v>
      </c>
      <c r="K22" s="93"/>
    </row>
    <row r="23" spans="1:11" ht="12.75">
      <c r="A23" s="33">
        <v>8</v>
      </c>
      <c r="B23" s="16" t="s">
        <v>247</v>
      </c>
      <c r="C23" s="9" t="s">
        <v>36</v>
      </c>
      <c r="D23" s="36">
        <v>12</v>
      </c>
      <c r="E23" s="4" t="s">
        <v>2</v>
      </c>
      <c r="F23" s="105">
        <v>1.74</v>
      </c>
      <c r="G23" s="3">
        <f t="shared" si="0"/>
        <v>20.88</v>
      </c>
      <c r="H23" s="17" t="s">
        <v>116</v>
      </c>
      <c r="I23" s="42">
        <v>43466</v>
      </c>
      <c r="J23" s="42">
        <v>43800</v>
      </c>
      <c r="K23" s="93"/>
    </row>
    <row r="24" spans="1:11" ht="12.75">
      <c r="A24" s="33">
        <v>9</v>
      </c>
      <c r="B24" s="16" t="s">
        <v>202</v>
      </c>
      <c r="C24" s="9" t="s">
        <v>57</v>
      </c>
      <c r="D24" s="36">
        <v>5</v>
      </c>
      <c r="E24" s="4" t="s">
        <v>2</v>
      </c>
      <c r="F24" s="3">
        <v>5.4</v>
      </c>
      <c r="G24" s="3">
        <f t="shared" si="0"/>
        <v>27</v>
      </c>
      <c r="H24" s="17" t="s">
        <v>116</v>
      </c>
      <c r="I24" s="42">
        <v>43466</v>
      </c>
      <c r="J24" s="42">
        <v>43800</v>
      </c>
      <c r="K24" s="93"/>
    </row>
    <row r="25" spans="1:11" ht="12.75">
      <c r="A25" s="33">
        <v>10</v>
      </c>
      <c r="B25" s="16" t="s">
        <v>203</v>
      </c>
      <c r="C25" s="9" t="s">
        <v>33</v>
      </c>
      <c r="D25" s="36">
        <v>50</v>
      </c>
      <c r="E25" s="4" t="s">
        <v>2</v>
      </c>
      <c r="F25" s="3">
        <v>4.89</v>
      </c>
      <c r="G25" s="3">
        <f t="shared" si="0"/>
        <v>244.49999999999997</v>
      </c>
      <c r="H25" s="17" t="s">
        <v>116</v>
      </c>
      <c r="I25" s="42">
        <v>43466</v>
      </c>
      <c r="J25" s="42">
        <v>43800</v>
      </c>
      <c r="K25" s="93"/>
    </row>
    <row r="26" spans="1:11" ht="12.75">
      <c r="A26" s="33">
        <v>11</v>
      </c>
      <c r="B26" s="16" t="s">
        <v>88</v>
      </c>
      <c r="C26" s="9" t="s">
        <v>32</v>
      </c>
      <c r="D26" s="36">
        <v>10</v>
      </c>
      <c r="E26" s="4" t="s">
        <v>2</v>
      </c>
      <c r="F26" s="101">
        <v>2.2016129032258065</v>
      </c>
      <c r="G26" s="3">
        <f t="shared" si="0"/>
        <v>22.016129032258064</v>
      </c>
      <c r="H26" s="17" t="s">
        <v>116</v>
      </c>
      <c r="I26" s="42">
        <v>43466</v>
      </c>
      <c r="J26" s="42">
        <v>43800</v>
      </c>
      <c r="K26" s="93"/>
    </row>
    <row r="27" spans="1:11" ht="12.75">
      <c r="A27" s="33">
        <v>12</v>
      </c>
      <c r="B27" s="16" t="s">
        <v>89</v>
      </c>
      <c r="C27" s="9" t="s">
        <v>32</v>
      </c>
      <c r="D27" s="36">
        <v>1</v>
      </c>
      <c r="E27" s="4" t="s">
        <v>2</v>
      </c>
      <c r="F27" s="101">
        <v>1.7016129032258063</v>
      </c>
      <c r="G27" s="3">
        <f t="shared" si="0"/>
        <v>1.7016129032258063</v>
      </c>
      <c r="H27" s="17" t="s">
        <v>116</v>
      </c>
      <c r="I27" s="42">
        <v>43466</v>
      </c>
      <c r="J27" s="42">
        <v>43800</v>
      </c>
      <c r="K27" s="93"/>
    </row>
    <row r="28" spans="1:11" ht="12" customHeight="1">
      <c r="A28" s="33">
        <v>13</v>
      </c>
      <c r="B28" s="16" t="s">
        <v>90</v>
      </c>
      <c r="C28" s="9" t="s">
        <v>8</v>
      </c>
      <c r="D28" s="36">
        <v>5</v>
      </c>
      <c r="E28" s="1" t="s">
        <v>2</v>
      </c>
      <c r="F28" s="102">
        <v>2.2016129032258065</v>
      </c>
      <c r="G28" s="3">
        <f t="shared" si="0"/>
        <v>11.008064516129032</v>
      </c>
      <c r="H28" s="17" t="s">
        <v>116</v>
      </c>
      <c r="I28" s="42">
        <v>43466</v>
      </c>
      <c r="J28" s="42">
        <v>43800</v>
      </c>
      <c r="K28" s="93"/>
    </row>
    <row r="29" spans="1:11" ht="12" customHeight="1">
      <c r="A29" s="33">
        <v>14</v>
      </c>
      <c r="B29" s="104" t="s">
        <v>204</v>
      </c>
      <c r="C29" s="9" t="s">
        <v>111</v>
      </c>
      <c r="D29" s="36">
        <v>5</v>
      </c>
      <c r="E29" s="4" t="s">
        <v>2</v>
      </c>
      <c r="F29" s="106">
        <v>2.9</v>
      </c>
      <c r="G29" s="3">
        <f t="shared" si="0"/>
        <v>14.5</v>
      </c>
      <c r="H29" s="17" t="s">
        <v>116</v>
      </c>
      <c r="I29" s="42">
        <v>43466</v>
      </c>
      <c r="J29" s="42">
        <v>43800</v>
      </c>
      <c r="K29" s="93"/>
    </row>
    <row r="30" spans="1:11" ht="12" customHeight="1">
      <c r="A30" s="33">
        <v>15</v>
      </c>
      <c r="B30" s="16" t="s">
        <v>206</v>
      </c>
      <c r="C30" s="9" t="s">
        <v>56</v>
      </c>
      <c r="D30" s="36">
        <v>10</v>
      </c>
      <c r="E30" s="4" t="s">
        <v>2</v>
      </c>
      <c r="F30" s="3">
        <v>15.52</v>
      </c>
      <c r="G30" s="3">
        <f t="shared" si="0"/>
        <v>155.2</v>
      </c>
      <c r="H30" s="17" t="s">
        <v>116</v>
      </c>
      <c r="I30" s="42">
        <v>43466</v>
      </c>
      <c r="J30" s="42">
        <v>43800</v>
      </c>
      <c r="K30" s="93"/>
    </row>
    <row r="31" spans="1:11" ht="12" customHeight="1">
      <c r="A31" s="33">
        <v>16</v>
      </c>
      <c r="B31" s="16" t="s">
        <v>205</v>
      </c>
      <c r="C31" s="9" t="s">
        <v>57</v>
      </c>
      <c r="D31" s="36">
        <v>100</v>
      </c>
      <c r="E31" s="1" t="s">
        <v>2</v>
      </c>
      <c r="F31" s="106">
        <v>0.72</v>
      </c>
      <c r="G31" s="3">
        <f t="shared" si="0"/>
        <v>72</v>
      </c>
      <c r="H31" s="17" t="s">
        <v>116</v>
      </c>
      <c r="I31" s="42">
        <v>43466</v>
      </c>
      <c r="J31" s="42">
        <v>43800</v>
      </c>
      <c r="K31" s="93"/>
    </row>
    <row r="32" spans="1:11" ht="12" customHeight="1">
      <c r="A32" s="33">
        <v>17</v>
      </c>
      <c r="B32" s="16" t="s">
        <v>166</v>
      </c>
      <c r="C32" s="9" t="s">
        <v>165</v>
      </c>
      <c r="D32" s="36">
        <v>100</v>
      </c>
      <c r="E32" s="4" t="s">
        <v>2</v>
      </c>
      <c r="F32" s="105">
        <v>0.85</v>
      </c>
      <c r="G32" s="3">
        <f t="shared" si="0"/>
        <v>85</v>
      </c>
      <c r="H32" s="17" t="s">
        <v>116</v>
      </c>
      <c r="I32" s="42">
        <v>43466</v>
      </c>
      <c r="J32" s="42">
        <v>43800</v>
      </c>
      <c r="K32" s="93"/>
    </row>
    <row r="33" spans="1:11" ht="12" customHeight="1">
      <c r="A33" s="33">
        <v>18</v>
      </c>
      <c r="B33" s="16" t="s">
        <v>207</v>
      </c>
      <c r="C33" s="9" t="s">
        <v>57</v>
      </c>
      <c r="D33" s="36">
        <v>12</v>
      </c>
      <c r="E33" s="1" t="s">
        <v>2</v>
      </c>
      <c r="F33" s="105">
        <v>0.12</v>
      </c>
      <c r="G33" s="3">
        <f t="shared" si="0"/>
        <v>1.44</v>
      </c>
      <c r="H33" s="17" t="s">
        <v>116</v>
      </c>
      <c r="I33" s="42">
        <v>43466</v>
      </c>
      <c r="J33" s="42">
        <v>43800</v>
      </c>
      <c r="K33" s="93"/>
    </row>
    <row r="34" spans="1:11" ht="12" customHeight="1">
      <c r="A34" s="33">
        <v>19</v>
      </c>
      <c r="B34" s="16" t="s">
        <v>208</v>
      </c>
      <c r="C34" s="9" t="s">
        <v>57</v>
      </c>
      <c r="D34" s="36">
        <v>96</v>
      </c>
      <c r="E34" s="4" t="s">
        <v>2</v>
      </c>
      <c r="F34" s="105">
        <v>0.17</v>
      </c>
      <c r="G34" s="3">
        <f aca="true" t="shared" si="1" ref="G34:G44">D34*F34</f>
        <v>16.32</v>
      </c>
      <c r="H34" s="17" t="s">
        <v>116</v>
      </c>
      <c r="I34" s="42">
        <v>43466</v>
      </c>
      <c r="J34" s="42">
        <v>43800</v>
      </c>
      <c r="K34" s="93"/>
    </row>
    <row r="35" spans="1:11" ht="12" customHeight="1">
      <c r="A35" s="33">
        <v>20</v>
      </c>
      <c r="B35" s="16" t="s">
        <v>209</v>
      </c>
      <c r="C35" s="9" t="s">
        <v>57</v>
      </c>
      <c r="D35" s="36">
        <v>95</v>
      </c>
      <c r="E35" s="1" t="s">
        <v>2</v>
      </c>
      <c r="F35" s="105">
        <v>0.22</v>
      </c>
      <c r="G35" s="3">
        <f t="shared" si="1"/>
        <v>20.9</v>
      </c>
      <c r="H35" s="17" t="s">
        <v>116</v>
      </c>
      <c r="I35" s="42">
        <v>43466</v>
      </c>
      <c r="J35" s="42">
        <v>43800</v>
      </c>
      <c r="K35" s="93"/>
    </row>
    <row r="36" spans="1:11" ht="12" customHeight="1">
      <c r="A36" s="33">
        <v>21</v>
      </c>
      <c r="B36" s="16" t="s">
        <v>210</v>
      </c>
      <c r="C36" s="9" t="s">
        <v>57</v>
      </c>
      <c r="D36" s="36">
        <v>96</v>
      </c>
      <c r="E36" s="4" t="s">
        <v>2</v>
      </c>
      <c r="F36" s="105">
        <v>0.33</v>
      </c>
      <c r="G36" s="3">
        <f t="shared" si="1"/>
        <v>31.68</v>
      </c>
      <c r="H36" s="17" t="s">
        <v>116</v>
      </c>
      <c r="I36" s="42">
        <v>43466</v>
      </c>
      <c r="J36" s="42">
        <v>43800</v>
      </c>
      <c r="K36" s="93"/>
    </row>
    <row r="37" spans="1:11" ht="12" customHeight="1">
      <c r="A37" s="33">
        <v>22</v>
      </c>
      <c r="B37" s="16" t="s">
        <v>211</v>
      </c>
      <c r="C37" s="9" t="s">
        <v>57</v>
      </c>
      <c r="D37" s="36">
        <v>48</v>
      </c>
      <c r="E37" s="1" t="s">
        <v>2</v>
      </c>
      <c r="F37" s="105">
        <v>0.55</v>
      </c>
      <c r="G37" s="3">
        <f t="shared" si="1"/>
        <v>26.400000000000002</v>
      </c>
      <c r="H37" s="17" t="s">
        <v>116</v>
      </c>
      <c r="I37" s="42">
        <v>43466</v>
      </c>
      <c r="J37" s="42">
        <v>43800</v>
      </c>
      <c r="K37" s="93"/>
    </row>
    <row r="38" spans="1:11" ht="12" customHeight="1">
      <c r="A38" s="33">
        <v>23</v>
      </c>
      <c r="B38" s="16" t="s">
        <v>212</v>
      </c>
      <c r="C38" s="9" t="s">
        <v>57</v>
      </c>
      <c r="D38" s="36">
        <v>48</v>
      </c>
      <c r="E38" s="4" t="s">
        <v>2</v>
      </c>
      <c r="F38" s="105">
        <v>0.79</v>
      </c>
      <c r="G38" s="3">
        <f t="shared" si="1"/>
        <v>37.92</v>
      </c>
      <c r="H38" s="17" t="s">
        <v>116</v>
      </c>
      <c r="I38" s="42">
        <v>43466</v>
      </c>
      <c r="J38" s="42">
        <v>43800</v>
      </c>
      <c r="K38" s="93"/>
    </row>
    <row r="39" spans="1:11" ht="12.75">
      <c r="A39" s="33">
        <v>24</v>
      </c>
      <c r="B39" s="16" t="s">
        <v>214</v>
      </c>
      <c r="C39" s="9" t="s">
        <v>58</v>
      </c>
      <c r="D39" s="36">
        <v>10</v>
      </c>
      <c r="E39" s="1" t="s">
        <v>2</v>
      </c>
      <c r="F39" s="3">
        <v>0.72</v>
      </c>
      <c r="G39" s="3">
        <f t="shared" si="1"/>
        <v>7.199999999999999</v>
      </c>
      <c r="H39" s="17" t="s">
        <v>116</v>
      </c>
      <c r="I39" s="42">
        <v>43466</v>
      </c>
      <c r="J39" s="42">
        <v>43800</v>
      </c>
      <c r="K39" s="93"/>
    </row>
    <row r="40" spans="1:11" ht="12.75">
      <c r="A40" s="33">
        <v>25</v>
      </c>
      <c r="B40" s="16" t="s">
        <v>215</v>
      </c>
      <c r="C40" s="9" t="s">
        <v>158</v>
      </c>
      <c r="D40" s="36">
        <v>10</v>
      </c>
      <c r="E40" s="4" t="s">
        <v>2</v>
      </c>
      <c r="F40" s="3">
        <v>9.75</v>
      </c>
      <c r="G40" s="3">
        <f t="shared" si="1"/>
        <v>97.5</v>
      </c>
      <c r="H40" s="17" t="s">
        <v>116</v>
      </c>
      <c r="I40" s="42">
        <v>43466</v>
      </c>
      <c r="J40" s="42">
        <v>43800</v>
      </c>
      <c r="K40" s="93"/>
    </row>
    <row r="41" spans="1:11" ht="12.75">
      <c r="A41" s="33">
        <v>26</v>
      </c>
      <c r="B41" s="16" t="s">
        <v>245</v>
      </c>
      <c r="C41" s="9" t="s">
        <v>97</v>
      </c>
      <c r="D41" s="36">
        <v>20</v>
      </c>
      <c r="E41" s="4" t="s">
        <v>2</v>
      </c>
      <c r="F41" s="105">
        <v>2.17</v>
      </c>
      <c r="G41" s="3">
        <f t="shared" si="1"/>
        <v>43.4</v>
      </c>
      <c r="H41" s="17" t="s">
        <v>116</v>
      </c>
      <c r="I41" s="42">
        <v>43466</v>
      </c>
      <c r="J41" s="42">
        <v>43800</v>
      </c>
      <c r="K41" s="93"/>
    </row>
    <row r="42" spans="1:11" ht="12.75">
      <c r="A42" s="33">
        <v>27</v>
      </c>
      <c r="B42" s="16" t="s">
        <v>216</v>
      </c>
      <c r="C42" s="9" t="s">
        <v>35</v>
      </c>
      <c r="D42" s="36">
        <v>25</v>
      </c>
      <c r="E42" s="4" t="s">
        <v>2</v>
      </c>
      <c r="F42" s="3">
        <v>1.95</v>
      </c>
      <c r="G42" s="3">
        <f t="shared" si="1"/>
        <v>48.75</v>
      </c>
      <c r="H42" s="17" t="s">
        <v>116</v>
      </c>
      <c r="I42" s="42">
        <v>43466</v>
      </c>
      <c r="J42" s="42">
        <v>43800</v>
      </c>
      <c r="K42" s="93"/>
    </row>
    <row r="43" spans="1:11" ht="12.75">
      <c r="A43" s="33">
        <v>28</v>
      </c>
      <c r="B43" s="16" t="s">
        <v>217</v>
      </c>
      <c r="C43" s="9" t="s">
        <v>35</v>
      </c>
      <c r="D43" s="36">
        <v>400</v>
      </c>
      <c r="E43" s="4" t="s">
        <v>2</v>
      </c>
      <c r="F43" s="3">
        <v>2.4</v>
      </c>
      <c r="G43" s="3">
        <f t="shared" si="1"/>
        <v>960</v>
      </c>
      <c r="H43" s="17" t="s">
        <v>116</v>
      </c>
      <c r="I43" s="42">
        <v>43466</v>
      </c>
      <c r="J43" s="42">
        <v>43800</v>
      </c>
      <c r="K43" s="93"/>
    </row>
    <row r="44" spans="1:11" ht="12.75">
      <c r="A44" s="33">
        <v>29</v>
      </c>
      <c r="B44" s="16" t="s">
        <v>145</v>
      </c>
      <c r="C44" s="9" t="s">
        <v>162</v>
      </c>
      <c r="D44" s="36">
        <v>5</v>
      </c>
      <c r="E44" s="4" t="s">
        <v>2</v>
      </c>
      <c r="F44" s="105">
        <v>1.01</v>
      </c>
      <c r="G44" s="3">
        <f t="shared" si="1"/>
        <v>5.05</v>
      </c>
      <c r="H44" s="17" t="s">
        <v>116</v>
      </c>
      <c r="I44" s="42">
        <v>43466</v>
      </c>
      <c r="J44" s="42">
        <v>43800</v>
      </c>
      <c r="K44" s="93"/>
    </row>
    <row r="45" spans="1:11" ht="12.75">
      <c r="A45" s="33">
        <v>30</v>
      </c>
      <c r="B45" s="16" t="s">
        <v>105</v>
      </c>
      <c r="C45" s="9" t="s">
        <v>112</v>
      </c>
      <c r="D45" s="36">
        <v>10</v>
      </c>
      <c r="E45" s="4" t="s">
        <v>2</v>
      </c>
      <c r="F45" s="3">
        <v>2.31</v>
      </c>
      <c r="G45" s="3">
        <f aca="true" t="shared" si="2" ref="G45:G76">D45*F45</f>
        <v>23.1</v>
      </c>
      <c r="H45" s="17" t="s">
        <v>116</v>
      </c>
      <c r="I45" s="42">
        <v>43466</v>
      </c>
      <c r="J45" s="42">
        <v>43800</v>
      </c>
      <c r="K45" s="93"/>
    </row>
    <row r="46" spans="1:11" ht="12.75">
      <c r="A46" s="33">
        <v>31</v>
      </c>
      <c r="B46" s="16" t="s">
        <v>275</v>
      </c>
      <c r="C46" s="9" t="s">
        <v>57</v>
      </c>
      <c r="D46" s="36">
        <v>75</v>
      </c>
      <c r="E46" s="4" t="s">
        <v>2</v>
      </c>
      <c r="F46" s="103">
        <v>1.5080645161290323</v>
      </c>
      <c r="G46" s="3">
        <f t="shared" si="2"/>
        <v>113.10483870967742</v>
      </c>
      <c r="H46" s="17" t="s">
        <v>116</v>
      </c>
      <c r="I46" s="42">
        <v>43466</v>
      </c>
      <c r="J46" s="42">
        <v>43800</v>
      </c>
      <c r="K46" s="93"/>
    </row>
    <row r="47" spans="1:11" ht="12.75">
      <c r="A47" s="33">
        <v>32</v>
      </c>
      <c r="B47" s="16" t="s">
        <v>257</v>
      </c>
      <c r="C47" s="9" t="s">
        <v>57</v>
      </c>
      <c r="D47" s="36">
        <v>800</v>
      </c>
      <c r="E47" s="4" t="s">
        <v>2</v>
      </c>
      <c r="F47" s="105">
        <v>0.32</v>
      </c>
      <c r="G47" s="3">
        <f t="shared" si="2"/>
        <v>256</v>
      </c>
      <c r="H47" s="17" t="s">
        <v>116</v>
      </c>
      <c r="I47" s="42">
        <v>43466</v>
      </c>
      <c r="J47" s="42">
        <v>43800</v>
      </c>
      <c r="K47" s="93"/>
    </row>
    <row r="48" spans="1:11" ht="12.75">
      <c r="A48" s="33">
        <v>33</v>
      </c>
      <c r="B48" s="16" t="s">
        <v>219</v>
      </c>
      <c r="C48" s="9" t="s">
        <v>9</v>
      </c>
      <c r="D48" s="36">
        <v>500</v>
      </c>
      <c r="E48" s="4" t="s">
        <v>2</v>
      </c>
      <c r="F48" s="105">
        <v>0.36</v>
      </c>
      <c r="G48" s="3">
        <f t="shared" si="2"/>
        <v>180</v>
      </c>
      <c r="H48" s="17" t="s">
        <v>116</v>
      </c>
      <c r="I48" s="42">
        <v>43466</v>
      </c>
      <c r="J48" s="42">
        <v>43800</v>
      </c>
      <c r="K48" s="93"/>
    </row>
    <row r="49" spans="1:11" ht="12.75">
      <c r="A49" s="33">
        <v>34</v>
      </c>
      <c r="B49" s="16" t="s">
        <v>91</v>
      </c>
      <c r="C49" s="11" t="s">
        <v>63</v>
      </c>
      <c r="D49" s="36">
        <v>350</v>
      </c>
      <c r="E49" s="4" t="s">
        <v>2</v>
      </c>
      <c r="F49" s="105">
        <v>0.3951612903225806</v>
      </c>
      <c r="G49" s="3">
        <f t="shared" si="2"/>
        <v>138.30645161290323</v>
      </c>
      <c r="H49" s="17" t="s">
        <v>116</v>
      </c>
      <c r="I49" s="42">
        <v>43466</v>
      </c>
      <c r="J49" s="42">
        <v>43800</v>
      </c>
      <c r="K49" s="93"/>
    </row>
    <row r="50" spans="1:11" ht="13.5" customHeight="1">
      <c r="A50" s="33">
        <v>35</v>
      </c>
      <c r="B50" s="16" t="s">
        <v>256</v>
      </c>
      <c r="C50" s="9" t="s">
        <v>72</v>
      </c>
      <c r="D50" s="36">
        <v>400</v>
      </c>
      <c r="E50" s="4" t="s">
        <v>2</v>
      </c>
      <c r="F50" s="105">
        <v>0.23</v>
      </c>
      <c r="G50" s="3">
        <f t="shared" si="2"/>
        <v>92</v>
      </c>
      <c r="H50" s="17" t="s">
        <v>116</v>
      </c>
      <c r="I50" s="42">
        <v>43466</v>
      </c>
      <c r="J50" s="42">
        <v>43800</v>
      </c>
      <c r="K50" s="93"/>
    </row>
    <row r="51" spans="1:11" ht="13.5" customHeight="1">
      <c r="A51" s="33">
        <v>36</v>
      </c>
      <c r="B51" s="16" t="s">
        <v>143</v>
      </c>
      <c r="C51" s="9" t="s">
        <v>164</v>
      </c>
      <c r="D51" s="36">
        <v>25</v>
      </c>
      <c r="E51" s="4" t="s">
        <v>2</v>
      </c>
      <c r="F51" s="105">
        <v>0.99</v>
      </c>
      <c r="G51" s="3">
        <f t="shared" si="2"/>
        <v>24.75</v>
      </c>
      <c r="H51" s="17" t="s">
        <v>116</v>
      </c>
      <c r="I51" s="42">
        <v>43466</v>
      </c>
      <c r="J51" s="42">
        <v>43800</v>
      </c>
      <c r="K51" s="93"/>
    </row>
    <row r="52" spans="1:11" ht="13.5" customHeight="1">
      <c r="A52" s="33">
        <v>37</v>
      </c>
      <c r="B52" s="16" t="s">
        <v>220</v>
      </c>
      <c r="C52" s="9" t="s">
        <v>156</v>
      </c>
      <c r="D52" s="1">
        <v>1</v>
      </c>
      <c r="E52" s="4" t="s">
        <v>221</v>
      </c>
      <c r="F52" s="2">
        <v>23.86</v>
      </c>
      <c r="G52" s="3">
        <f t="shared" si="2"/>
        <v>23.86</v>
      </c>
      <c r="H52" s="17" t="s">
        <v>116</v>
      </c>
      <c r="I52" s="42">
        <v>43466</v>
      </c>
      <c r="J52" s="42">
        <v>43800</v>
      </c>
      <c r="K52" s="93"/>
    </row>
    <row r="53" spans="1:11" ht="13.5" customHeight="1">
      <c r="A53" s="33">
        <v>38</v>
      </c>
      <c r="B53" s="16" t="s">
        <v>222</v>
      </c>
      <c r="C53" s="9" t="s">
        <v>36</v>
      </c>
      <c r="D53" s="36">
        <v>50</v>
      </c>
      <c r="E53" s="4" t="s">
        <v>2</v>
      </c>
      <c r="F53" s="105">
        <v>1.92</v>
      </c>
      <c r="G53" s="3">
        <f t="shared" si="2"/>
        <v>96</v>
      </c>
      <c r="H53" s="17" t="s">
        <v>116</v>
      </c>
      <c r="I53" s="42">
        <v>43466</v>
      </c>
      <c r="J53" s="42">
        <v>43800</v>
      </c>
      <c r="K53" s="93"/>
    </row>
    <row r="54" spans="1:11" ht="13.5" customHeight="1">
      <c r="A54" s="33">
        <v>39</v>
      </c>
      <c r="B54" s="16" t="s">
        <v>107</v>
      </c>
      <c r="C54" s="9" t="s">
        <v>109</v>
      </c>
      <c r="D54" s="36">
        <v>500</v>
      </c>
      <c r="E54" s="4" t="s">
        <v>2</v>
      </c>
      <c r="F54" s="103">
        <v>0.1</v>
      </c>
      <c r="G54" s="3">
        <f t="shared" si="2"/>
        <v>50</v>
      </c>
      <c r="H54" s="17" t="s">
        <v>116</v>
      </c>
      <c r="I54" s="42">
        <v>43466</v>
      </c>
      <c r="J54" s="42">
        <v>43800</v>
      </c>
      <c r="K54" s="93"/>
    </row>
    <row r="55" spans="1:11" ht="13.5" customHeight="1">
      <c r="A55" s="33">
        <v>40</v>
      </c>
      <c r="B55" s="16" t="s">
        <v>218</v>
      </c>
      <c r="C55" s="9" t="s">
        <v>159</v>
      </c>
      <c r="D55" s="36">
        <v>30</v>
      </c>
      <c r="E55" s="4" t="s">
        <v>2</v>
      </c>
      <c r="F55" s="105">
        <v>1.09</v>
      </c>
      <c r="G55" s="3">
        <f t="shared" si="2"/>
        <v>32.7</v>
      </c>
      <c r="H55" s="17" t="s">
        <v>116</v>
      </c>
      <c r="I55" s="42">
        <v>43466</v>
      </c>
      <c r="J55" s="42">
        <v>43800</v>
      </c>
      <c r="K55" s="93"/>
    </row>
    <row r="56" spans="1:11" ht="13.5" customHeight="1">
      <c r="A56" s="33">
        <v>41</v>
      </c>
      <c r="B56" s="16" t="s">
        <v>276</v>
      </c>
      <c r="C56" s="9" t="s">
        <v>37</v>
      </c>
      <c r="D56" s="36">
        <v>6</v>
      </c>
      <c r="E56" s="4" t="s">
        <v>2</v>
      </c>
      <c r="F56" s="103">
        <v>3.7016129032258065</v>
      </c>
      <c r="G56" s="3">
        <f t="shared" si="2"/>
        <v>22.20967741935484</v>
      </c>
      <c r="H56" s="17" t="s">
        <v>116</v>
      </c>
      <c r="I56" s="42">
        <v>43466</v>
      </c>
      <c r="J56" s="42">
        <v>43800</v>
      </c>
      <c r="K56" s="93"/>
    </row>
    <row r="57" spans="1:11" ht="13.5" customHeight="1">
      <c r="A57" s="33">
        <v>42</v>
      </c>
      <c r="B57" s="16" t="s">
        <v>92</v>
      </c>
      <c r="C57" s="9" t="s">
        <v>100</v>
      </c>
      <c r="D57" s="36">
        <v>0</v>
      </c>
      <c r="E57" s="4" t="s">
        <v>2</v>
      </c>
      <c r="F57" s="105">
        <v>5.15</v>
      </c>
      <c r="G57" s="3">
        <f t="shared" si="2"/>
        <v>0</v>
      </c>
      <c r="H57" s="17" t="s">
        <v>116</v>
      </c>
      <c r="I57" s="42">
        <v>43466</v>
      </c>
      <c r="J57" s="42">
        <v>43800</v>
      </c>
      <c r="K57" s="93"/>
    </row>
    <row r="58" spans="1:11" ht="13.5" customHeight="1">
      <c r="A58" s="33">
        <v>43</v>
      </c>
      <c r="B58" s="16" t="s">
        <v>224</v>
      </c>
      <c r="C58" s="9" t="s">
        <v>36</v>
      </c>
      <c r="D58" s="36">
        <v>20</v>
      </c>
      <c r="E58" s="4" t="s">
        <v>213</v>
      </c>
      <c r="F58" s="105">
        <v>5.34</v>
      </c>
      <c r="G58" s="3">
        <f t="shared" si="2"/>
        <v>106.8</v>
      </c>
      <c r="H58" s="17" t="s">
        <v>116</v>
      </c>
      <c r="I58" s="42">
        <v>43466</v>
      </c>
      <c r="J58" s="42">
        <v>43800</v>
      </c>
      <c r="K58" s="93"/>
    </row>
    <row r="59" spans="1:11" ht="13.5" customHeight="1">
      <c r="A59" s="33">
        <v>44</v>
      </c>
      <c r="B59" s="16" t="s">
        <v>104</v>
      </c>
      <c r="C59" s="9" t="s">
        <v>38</v>
      </c>
      <c r="D59" s="36">
        <v>1</v>
      </c>
      <c r="E59" s="4" t="s">
        <v>221</v>
      </c>
      <c r="F59" s="105">
        <v>26</v>
      </c>
      <c r="G59" s="3">
        <f t="shared" si="2"/>
        <v>26</v>
      </c>
      <c r="H59" s="17" t="s">
        <v>116</v>
      </c>
      <c r="I59" s="42">
        <v>43466</v>
      </c>
      <c r="J59" s="42">
        <v>43800</v>
      </c>
      <c r="K59" s="93"/>
    </row>
    <row r="60" spans="1:11" ht="13.5" customHeight="1">
      <c r="A60" s="33">
        <v>45</v>
      </c>
      <c r="B60" s="16" t="s">
        <v>93</v>
      </c>
      <c r="C60" s="9" t="s">
        <v>38</v>
      </c>
      <c r="D60" s="36">
        <v>970</v>
      </c>
      <c r="E60" s="4" t="s">
        <v>221</v>
      </c>
      <c r="F60" s="105">
        <v>11.5</v>
      </c>
      <c r="G60" s="3">
        <f t="shared" si="2"/>
        <v>11155</v>
      </c>
      <c r="H60" s="17" t="s">
        <v>116</v>
      </c>
      <c r="I60" s="42">
        <v>43466</v>
      </c>
      <c r="J60" s="42">
        <v>43800</v>
      </c>
      <c r="K60" s="93"/>
    </row>
    <row r="61" spans="1:11" ht="13.5" customHeight="1">
      <c r="A61" s="33">
        <v>46</v>
      </c>
      <c r="B61" s="16" t="s">
        <v>226</v>
      </c>
      <c r="C61" s="11" t="s">
        <v>63</v>
      </c>
      <c r="D61" s="36">
        <v>15</v>
      </c>
      <c r="E61" s="4" t="s">
        <v>2</v>
      </c>
      <c r="F61" s="105">
        <v>4.47</v>
      </c>
      <c r="G61" s="3">
        <f t="shared" si="2"/>
        <v>67.05</v>
      </c>
      <c r="H61" s="17" t="s">
        <v>116</v>
      </c>
      <c r="I61" s="42">
        <v>43466</v>
      </c>
      <c r="J61" s="42">
        <v>43800</v>
      </c>
      <c r="K61" s="93"/>
    </row>
    <row r="62" spans="1:11" ht="13.5" customHeight="1">
      <c r="A62" s="33">
        <v>47</v>
      </c>
      <c r="B62" s="16" t="s">
        <v>225</v>
      </c>
      <c r="C62" s="9" t="s">
        <v>99</v>
      </c>
      <c r="D62" s="36">
        <v>1</v>
      </c>
      <c r="E62" s="4" t="s">
        <v>221</v>
      </c>
      <c r="F62" s="105">
        <v>24.28</v>
      </c>
      <c r="G62" s="3">
        <f t="shared" si="2"/>
        <v>24.28</v>
      </c>
      <c r="H62" s="17" t="s">
        <v>116</v>
      </c>
      <c r="I62" s="42">
        <v>43466</v>
      </c>
      <c r="J62" s="42">
        <v>43800</v>
      </c>
      <c r="K62" s="93"/>
    </row>
    <row r="63" spans="1:11" ht="13.5" customHeight="1">
      <c r="A63" s="33">
        <v>48</v>
      </c>
      <c r="B63" s="16" t="s">
        <v>229</v>
      </c>
      <c r="C63" s="9" t="s">
        <v>163</v>
      </c>
      <c r="D63" s="36">
        <v>10</v>
      </c>
      <c r="E63" s="4" t="s">
        <v>2</v>
      </c>
      <c r="F63" s="105">
        <v>0.58</v>
      </c>
      <c r="G63" s="3">
        <f t="shared" si="2"/>
        <v>5.8</v>
      </c>
      <c r="H63" s="17" t="s">
        <v>116</v>
      </c>
      <c r="I63" s="42">
        <v>43466</v>
      </c>
      <c r="J63" s="42">
        <v>43800</v>
      </c>
      <c r="K63" s="93"/>
    </row>
    <row r="64" spans="1:11" ht="13.5" customHeight="1">
      <c r="A64" s="33">
        <v>49</v>
      </c>
      <c r="B64" s="16" t="s">
        <v>227</v>
      </c>
      <c r="C64" s="9" t="s">
        <v>163</v>
      </c>
      <c r="D64" s="36">
        <v>10</v>
      </c>
      <c r="E64" s="4" t="s">
        <v>2</v>
      </c>
      <c r="F64" s="105">
        <v>0.91</v>
      </c>
      <c r="G64" s="3">
        <f t="shared" si="2"/>
        <v>9.1</v>
      </c>
      <c r="H64" s="17" t="s">
        <v>116</v>
      </c>
      <c r="I64" s="42">
        <v>43466</v>
      </c>
      <c r="J64" s="42">
        <v>43800</v>
      </c>
      <c r="K64" s="93"/>
    </row>
    <row r="65" spans="1:11" ht="13.5" customHeight="1">
      <c r="A65" s="33">
        <v>50</v>
      </c>
      <c r="B65" s="16" t="s">
        <v>228</v>
      </c>
      <c r="C65" s="9" t="s">
        <v>163</v>
      </c>
      <c r="D65" s="36">
        <v>9</v>
      </c>
      <c r="E65" s="4" t="s">
        <v>2</v>
      </c>
      <c r="F65" s="105">
        <v>1.14</v>
      </c>
      <c r="G65" s="3">
        <f t="shared" si="2"/>
        <v>10.26</v>
      </c>
      <c r="H65" s="17" t="s">
        <v>116</v>
      </c>
      <c r="I65" s="42">
        <v>43466</v>
      </c>
      <c r="J65" s="42">
        <v>43800</v>
      </c>
      <c r="K65" s="93"/>
    </row>
    <row r="66" spans="1:11" ht="13.5" customHeight="1">
      <c r="A66" s="33">
        <v>51</v>
      </c>
      <c r="B66" s="16" t="s">
        <v>230</v>
      </c>
      <c r="C66" s="9" t="s">
        <v>57</v>
      </c>
      <c r="D66" s="36">
        <v>10</v>
      </c>
      <c r="E66" s="4" t="s">
        <v>2</v>
      </c>
      <c r="F66" s="105">
        <v>3.39</v>
      </c>
      <c r="G66" s="3">
        <f t="shared" si="2"/>
        <v>33.9</v>
      </c>
      <c r="H66" s="17" t="s">
        <v>116</v>
      </c>
      <c r="I66" s="42">
        <v>43466</v>
      </c>
      <c r="J66" s="42">
        <v>43800</v>
      </c>
      <c r="K66" s="93"/>
    </row>
    <row r="67" spans="1:11" ht="13.5" customHeight="1">
      <c r="A67" s="33">
        <v>52</v>
      </c>
      <c r="B67" s="16" t="s">
        <v>231</v>
      </c>
      <c r="C67" s="9" t="s">
        <v>10</v>
      </c>
      <c r="D67" s="36">
        <v>5</v>
      </c>
      <c r="E67" s="4" t="s">
        <v>2</v>
      </c>
      <c r="F67" s="3">
        <v>1.92</v>
      </c>
      <c r="G67" s="3">
        <f t="shared" si="2"/>
        <v>9.6</v>
      </c>
      <c r="H67" s="17" t="s">
        <v>116</v>
      </c>
      <c r="I67" s="42">
        <v>43466</v>
      </c>
      <c r="J67" s="42">
        <v>43800</v>
      </c>
      <c r="K67" s="93"/>
    </row>
    <row r="68" spans="1:11" ht="13.5" customHeight="1">
      <c r="A68" s="33">
        <v>53</v>
      </c>
      <c r="B68" s="16" t="s">
        <v>232</v>
      </c>
      <c r="C68" s="9" t="s">
        <v>113</v>
      </c>
      <c r="D68" s="36">
        <v>10</v>
      </c>
      <c r="E68" s="4" t="s">
        <v>2</v>
      </c>
      <c r="F68" s="3">
        <v>3.25</v>
      </c>
      <c r="G68" s="3">
        <f t="shared" si="2"/>
        <v>32.5</v>
      </c>
      <c r="H68" s="17" t="s">
        <v>116</v>
      </c>
      <c r="I68" s="42">
        <v>43466</v>
      </c>
      <c r="J68" s="42">
        <v>43800</v>
      </c>
      <c r="K68" s="93"/>
    </row>
    <row r="69" spans="1:11" ht="13.5" customHeight="1">
      <c r="A69" s="33">
        <v>54</v>
      </c>
      <c r="B69" s="16" t="s">
        <v>255</v>
      </c>
      <c r="C69" s="9" t="s">
        <v>167</v>
      </c>
      <c r="D69" s="36">
        <v>5</v>
      </c>
      <c r="E69" s="4" t="s">
        <v>2</v>
      </c>
      <c r="F69" s="105">
        <v>25.13</v>
      </c>
      <c r="G69" s="3">
        <f t="shared" si="2"/>
        <v>125.64999999999999</v>
      </c>
      <c r="H69" s="17" t="s">
        <v>116</v>
      </c>
      <c r="I69" s="42">
        <v>43466</v>
      </c>
      <c r="J69" s="42">
        <v>43800</v>
      </c>
      <c r="K69" s="93"/>
    </row>
    <row r="70" spans="1:11" ht="13.5" customHeight="1">
      <c r="A70" s="33">
        <v>55</v>
      </c>
      <c r="B70" s="16" t="s">
        <v>254</v>
      </c>
      <c r="C70" s="9" t="s">
        <v>37</v>
      </c>
      <c r="D70" s="36">
        <v>1</v>
      </c>
      <c r="E70" s="4" t="s">
        <v>2</v>
      </c>
      <c r="F70" s="103">
        <v>2.2016129032258065</v>
      </c>
      <c r="G70" s="3">
        <f t="shared" si="2"/>
        <v>2.2016129032258065</v>
      </c>
      <c r="H70" s="17" t="s">
        <v>116</v>
      </c>
      <c r="I70" s="42">
        <v>43466</v>
      </c>
      <c r="J70" s="42">
        <v>43800</v>
      </c>
      <c r="K70" s="93"/>
    </row>
    <row r="71" spans="1:11" ht="13.5" customHeight="1">
      <c r="A71" s="33">
        <v>56</v>
      </c>
      <c r="B71" s="16" t="s">
        <v>233</v>
      </c>
      <c r="C71" s="9" t="s">
        <v>98</v>
      </c>
      <c r="D71" s="36">
        <v>5</v>
      </c>
      <c r="E71" s="4" t="s">
        <v>2</v>
      </c>
      <c r="F71" s="105">
        <v>14.77</v>
      </c>
      <c r="G71" s="3">
        <f t="shared" si="2"/>
        <v>73.85</v>
      </c>
      <c r="H71" s="17" t="s">
        <v>116</v>
      </c>
      <c r="I71" s="42">
        <v>43466</v>
      </c>
      <c r="J71" s="42">
        <v>43800</v>
      </c>
      <c r="K71" s="93"/>
    </row>
    <row r="72" spans="1:11" ht="13.5" customHeight="1">
      <c r="A72" s="33">
        <v>57</v>
      </c>
      <c r="B72" s="16" t="s">
        <v>234</v>
      </c>
      <c r="C72" s="9" t="s">
        <v>98</v>
      </c>
      <c r="D72" s="36">
        <v>3</v>
      </c>
      <c r="E72" s="4" t="s">
        <v>2</v>
      </c>
      <c r="F72" s="105">
        <v>29.17</v>
      </c>
      <c r="G72" s="3">
        <f t="shared" si="2"/>
        <v>87.51</v>
      </c>
      <c r="H72" s="17" t="s">
        <v>116</v>
      </c>
      <c r="I72" s="42">
        <v>43466</v>
      </c>
      <c r="J72" s="42">
        <v>43800</v>
      </c>
      <c r="K72" s="93"/>
    </row>
    <row r="73" spans="1:11" ht="13.5" customHeight="1">
      <c r="A73" s="33">
        <v>58</v>
      </c>
      <c r="B73" s="16" t="s">
        <v>59</v>
      </c>
      <c r="C73" s="9" t="s">
        <v>10</v>
      </c>
      <c r="D73" s="36">
        <v>10</v>
      </c>
      <c r="E73" s="4" t="s">
        <v>2</v>
      </c>
      <c r="F73" s="105">
        <v>2.43</v>
      </c>
      <c r="G73" s="3">
        <f t="shared" si="2"/>
        <v>24.3</v>
      </c>
      <c r="H73" s="17" t="s">
        <v>116</v>
      </c>
      <c r="I73" s="42">
        <v>43466</v>
      </c>
      <c r="J73" s="42">
        <v>43800</v>
      </c>
      <c r="K73" s="93"/>
    </row>
    <row r="74" spans="1:11" ht="13.5" customHeight="1">
      <c r="A74" s="33">
        <v>59</v>
      </c>
      <c r="B74" s="16" t="s">
        <v>235</v>
      </c>
      <c r="C74" s="9" t="s">
        <v>16</v>
      </c>
      <c r="D74" s="36">
        <v>250</v>
      </c>
      <c r="E74" s="4" t="s">
        <v>2</v>
      </c>
      <c r="F74" s="105">
        <v>0.94</v>
      </c>
      <c r="G74" s="3">
        <f t="shared" si="2"/>
        <v>235</v>
      </c>
      <c r="H74" s="17" t="s">
        <v>116</v>
      </c>
      <c r="I74" s="42">
        <v>43466</v>
      </c>
      <c r="J74" s="42">
        <v>43800</v>
      </c>
      <c r="K74" s="93"/>
    </row>
    <row r="75" spans="1:11" ht="13.5" customHeight="1">
      <c r="A75" s="33">
        <v>60</v>
      </c>
      <c r="B75" s="16" t="s">
        <v>236</v>
      </c>
      <c r="C75" s="9" t="s">
        <v>16</v>
      </c>
      <c r="D75" s="36">
        <v>5</v>
      </c>
      <c r="E75" s="4" t="s">
        <v>2</v>
      </c>
      <c r="F75" s="105">
        <v>1.72</v>
      </c>
      <c r="G75" s="3">
        <f t="shared" si="2"/>
        <v>8.6</v>
      </c>
      <c r="H75" s="17" t="s">
        <v>116</v>
      </c>
      <c r="I75" s="42">
        <v>43466</v>
      </c>
      <c r="J75" s="42">
        <v>43800</v>
      </c>
      <c r="K75" s="93"/>
    </row>
    <row r="76" spans="1:11" ht="13.5" customHeight="1">
      <c r="A76" s="33">
        <v>61</v>
      </c>
      <c r="B76" s="16" t="s">
        <v>94</v>
      </c>
      <c r="C76" s="11" t="s">
        <v>39</v>
      </c>
      <c r="D76" s="36">
        <v>200</v>
      </c>
      <c r="E76" s="4" t="s">
        <v>2</v>
      </c>
      <c r="F76" s="105">
        <v>0.13</v>
      </c>
      <c r="G76" s="3">
        <f t="shared" si="2"/>
        <v>26</v>
      </c>
      <c r="H76" s="17" t="s">
        <v>116</v>
      </c>
      <c r="I76" s="42">
        <v>43466</v>
      </c>
      <c r="J76" s="42">
        <v>43800</v>
      </c>
      <c r="K76" s="56"/>
    </row>
    <row r="77" spans="1:11" ht="13.5" customHeight="1">
      <c r="A77" s="33">
        <v>62</v>
      </c>
      <c r="B77" s="16" t="s">
        <v>95</v>
      </c>
      <c r="C77" s="11" t="s">
        <v>39</v>
      </c>
      <c r="D77" s="36">
        <v>1000</v>
      </c>
      <c r="E77" s="4" t="s">
        <v>2</v>
      </c>
      <c r="F77" s="105">
        <v>0.08064516129032259</v>
      </c>
      <c r="G77" s="3">
        <f aca="true" t="shared" si="3" ref="G77:G97">D77*F77</f>
        <v>80.64516129032259</v>
      </c>
      <c r="H77" s="17" t="s">
        <v>116</v>
      </c>
      <c r="I77" s="42">
        <v>43466</v>
      </c>
      <c r="J77" s="42">
        <v>43800</v>
      </c>
      <c r="K77" s="56"/>
    </row>
    <row r="78" spans="1:11" ht="13.5" customHeight="1">
      <c r="A78" s="33">
        <v>63</v>
      </c>
      <c r="B78" s="16" t="s">
        <v>96</v>
      </c>
      <c r="C78" s="11" t="s">
        <v>39</v>
      </c>
      <c r="D78" s="36">
        <v>9001</v>
      </c>
      <c r="E78" s="4" t="s">
        <v>2</v>
      </c>
      <c r="F78" s="105">
        <v>0.04</v>
      </c>
      <c r="G78" s="3">
        <f t="shared" si="3"/>
        <v>360.04</v>
      </c>
      <c r="H78" s="17" t="s">
        <v>116</v>
      </c>
      <c r="I78" s="42">
        <v>43466</v>
      </c>
      <c r="J78" s="42">
        <v>43800</v>
      </c>
      <c r="K78" s="56"/>
    </row>
    <row r="79" spans="1:11" ht="13.5" customHeight="1">
      <c r="A79" s="33">
        <v>64</v>
      </c>
      <c r="B79" s="16" t="s">
        <v>237</v>
      </c>
      <c r="C79" s="11" t="s">
        <v>39</v>
      </c>
      <c r="D79" s="36">
        <v>200</v>
      </c>
      <c r="E79" s="4" t="s">
        <v>2</v>
      </c>
      <c r="F79" s="105">
        <v>0.43</v>
      </c>
      <c r="G79" s="3">
        <f t="shared" si="3"/>
        <v>86</v>
      </c>
      <c r="H79" s="17" t="s">
        <v>116</v>
      </c>
      <c r="I79" s="42">
        <v>43466</v>
      </c>
      <c r="J79" s="42">
        <v>43800</v>
      </c>
      <c r="K79" s="56"/>
    </row>
    <row r="80" spans="1:11" ht="13.5" customHeight="1">
      <c r="A80" s="33">
        <v>65</v>
      </c>
      <c r="B80" s="16" t="s">
        <v>238</v>
      </c>
      <c r="C80" s="11" t="s">
        <v>39</v>
      </c>
      <c r="D80" s="36">
        <v>50</v>
      </c>
      <c r="E80" s="4" t="s">
        <v>2</v>
      </c>
      <c r="F80" s="105">
        <v>1.65</v>
      </c>
      <c r="G80" s="3">
        <f t="shared" si="3"/>
        <v>82.5</v>
      </c>
      <c r="H80" s="17" t="s">
        <v>116</v>
      </c>
      <c r="I80" s="42">
        <v>43466</v>
      </c>
      <c r="J80" s="42">
        <v>43800</v>
      </c>
      <c r="K80" s="56"/>
    </row>
    <row r="81" spans="1:11" ht="13.5" customHeight="1">
      <c r="A81" s="33">
        <v>66</v>
      </c>
      <c r="B81" s="16" t="s">
        <v>239</v>
      </c>
      <c r="C81" s="11" t="s">
        <v>39</v>
      </c>
      <c r="D81" s="36">
        <v>45</v>
      </c>
      <c r="E81" s="4" t="s">
        <v>2</v>
      </c>
      <c r="F81" s="105">
        <v>2.12</v>
      </c>
      <c r="G81" s="3">
        <f t="shared" si="3"/>
        <v>95.4</v>
      </c>
      <c r="H81" s="17" t="s">
        <v>116</v>
      </c>
      <c r="I81" s="42">
        <v>43466</v>
      </c>
      <c r="J81" s="42">
        <v>43800</v>
      </c>
      <c r="K81" s="56"/>
    </row>
    <row r="82" spans="1:11" ht="13.5" customHeight="1">
      <c r="A82" s="33">
        <v>67</v>
      </c>
      <c r="B82" s="16" t="s">
        <v>223</v>
      </c>
      <c r="C82" s="11" t="s">
        <v>39</v>
      </c>
      <c r="D82" s="36">
        <v>100</v>
      </c>
      <c r="E82" s="4" t="s">
        <v>2</v>
      </c>
      <c r="F82" s="105">
        <v>0.08</v>
      </c>
      <c r="G82" s="3">
        <f t="shared" si="3"/>
        <v>8</v>
      </c>
      <c r="H82" s="17" t="s">
        <v>116</v>
      </c>
      <c r="I82" s="42">
        <v>43466</v>
      </c>
      <c r="J82" s="42">
        <v>43800</v>
      </c>
      <c r="K82" s="93"/>
    </row>
    <row r="83" spans="1:11" ht="13.5" customHeight="1">
      <c r="A83" s="33">
        <v>68</v>
      </c>
      <c r="B83" s="16" t="s">
        <v>241</v>
      </c>
      <c r="C83" s="11" t="s">
        <v>63</v>
      </c>
      <c r="D83" s="36">
        <v>20</v>
      </c>
      <c r="E83" s="4" t="s">
        <v>2</v>
      </c>
      <c r="F83" s="105">
        <v>1.21</v>
      </c>
      <c r="G83" s="3">
        <f t="shared" si="3"/>
        <v>24.2</v>
      </c>
      <c r="H83" s="17" t="s">
        <v>116</v>
      </c>
      <c r="I83" s="42">
        <v>43466</v>
      </c>
      <c r="J83" s="42">
        <v>43800</v>
      </c>
      <c r="K83" s="93"/>
    </row>
    <row r="84" spans="1:11" ht="13.5" customHeight="1">
      <c r="A84" s="33">
        <v>69</v>
      </c>
      <c r="B84" s="16" t="s">
        <v>242</v>
      </c>
      <c r="C84" s="9" t="s">
        <v>82</v>
      </c>
      <c r="D84" s="36">
        <v>10</v>
      </c>
      <c r="E84" s="4" t="s">
        <v>2</v>
      </c>
      <c r="F84" s="107">
        <v>0.57</v>
      </c>
      <c r="G84" s="3">
        <f t="shared" si="3"/>
        <v>5.699999999999999</v>
      </c>
      <c r="H84" s="17" t="s">
        <v>116</v>
      </c>
      <c r="I84" s="42">
        <v>43466</v>
      </c>
      <c r="J84" s="42">
        <v>43800</v>
      </c>
      <c r="K84" s="93"/>
    </row>
    <row r="85" spans="1:11" ht="13.5" customHeight="1">
      <c r="A85" s="33">
        <v>70</v>
      </c>
      <c r="B85" s="16" t="s">
        <v>243</v>
      </c>
      <c r="C85" s="9" t="s">
        <v>72</v>
      </c>
      <c r="D85" s="36">
        <v>20</v>
      </c>
      <c r="E85" s="4" t="s">
        <v>2</v>
      </c>
      <c r="F85" s="105">
        <v>5.86</v>
      </c>
      <c r="G85" s="3">
        <f t="shared" si="3"/>
        <v>117.2</v>
      </c>
      <c r="H85" s="17" t="s">
        <v>116</v>
      </c>
      <c r="I85" s="42">
        <v>43466</v>
      </c>
      <c r="J85" s="42">
        <v>43800</v>
      </c>
      <c r="K85" s="93"/>
    </row>
    <row r="86" spans="1:11" ht="13.5" customHeight="1">
      <c r="A86" s="33">
        <v>71</v>
      </c>
      <c r="B86" s="16" t="s">
        <v>108</v>
      </c>
      <c r="C86" s="9" t="s">
        <v>72</v>
      </c>
      <c r="D86" s="36">
        <v>10</v>
      </c>
      <c r="E86" s="4" t="s">
        <v>2</v>
      </c>
      <c r="F86" s="103">
        <v>8.5</v>
      </c>
      <c r="G86" s="3">
        <f t="shared" si="3"/>
        <v>85</v>
      </c>
      <c r="H86" s="17" t="s">
        <v>116</v>
      </c>
      <c r="I86" s="42">
        <v>43466</v>
      </c>
      <c r="J86" s="42">
        <v>43800</v>
      </c>
      <c r="K86" s="93"/>
    </row>
    <row r="87" spans="1:11" ht="13.5" customHeight="1">
      <c r="A87" s="33">
        <v>72</v>
      </c>
      <c r="B87" s="16" t="s">
        <v>244</v>
      </c>
      <c r="C87" s="9" t="s">
        <v>37</v>
      </c>
      <c r="D87" s="36">
        <v>20</v>
      </c>
      <c r="E87" s="4" t="s">
        <v>2</v>
      </c>
      <c r="F87" s="103">
        <v>8.112903225806452</v>
      </c>
      <c r="G87" s="3">
        <f t="shared" si="3"/>
        <v>162.25806451612902</v>
      </c>
      <c r="H87" s="17" t="s">
        <v>116</v>
      </c>
      <c r="I87" s="42">
        <v>43466</v>
      </c>
      <c r="J87" s="42">
        <v>43800</v>
      </c>
      <c r="K87" s="93"/>
    </row>
    <row r="88" spans="1:11" ht="13.5" customHeight="1">
      <c r="A88" s="33">
        <v>73</v>
      </c>
      <c r="B88" s="16" t="s">
        <v>258</v>
      </c>
      <c r="C88" s="9" t="s">
        <v>110</v>
      </c>
      <c r="D88" s="36">
        <v>5</v>
      </c>
      <c r="E88" s="4" t="s">
        <v>2</v>
      </c>
      <c r="F88" s="105">
        <v>3.32</v>
      </c>
      <c r="G88" s="3">
        <f t="shared" si="3"/>
        <v>16.599999999999998</v>
      </c>
      <c r="H88" s="17" t="s">
        <v>116</v>
      </c>
      <c r="I88" s="42">
        <v>43466</v>
      </c>
      <c r="J88" s="42">
        <v>43800</v>
      </c>
      <c r="K88" s="93"/>
    </row>
    <row r="89" spans="1:11" ht="13.5" customHeight="1">
      <c r="A89" s="33">
        <v>74</v>
      </c>
      <c r="B89" s="16" t="s">
        <v>106</v>
      </c>
      <c r="C89" s="9" t="s">
        <v>110</v>
      </c>
      <c r="D89" s="36">
        <v>10</v>
      </c>
      <c r="E89" s="4" t="s">
        <v>2</v>
      </c>
      <c r="F89" s="105">
        <v>0.77</v>
      </c>
      <c r="G89" s="3">
        <f t="shared" si="3"/>
        <v>7.7</v>
      </c>
      <c r="H89" s="17" t="s">
        <v>116</v>
      </c>
      <c r="I89" s="42">
        <v>43466</v>
      </c>
      <c r="J89" s="42">
        <v>43800</v>
      </c>
      <c r="K89" s="93"/>
    </row>
    <row r="90" spans="1:11" ht="13.5" customHeight="1">
      <c r="A90" s="33">
        <v>75</v>
      </c>
      <c r="B90" s="16" t="s">
        <v>248</v>
      </c>
      <c r="C90" s="9" t="s">
        <v>160</v>
      </c>
      <c r="D90" s="36">
        <v>3</v>
      </c>
      <c r="E90" s="4" t="s">
        <v>2</v>
      </c>
      <c r="F90" s="3">
        <v>8.22</v>
      </c>
      <c r="G90" s="3">
        <f t="shared" si="3"/>
        <v>24.660000000000004</v>
      </c>
      <c r="H90" s="17" t="s">
        <v>116</v>
      </c>
      <c r="I90" s="42">
        <v>43466</v>
      </c>
      <c r="J90" s="42">
        <v>43800</v>
      </c>
      <c r="K90" s="93"/>
    </row>
    <row r="91" spans="1:11" ht="13.5" customHeight="1">
      <c r="A91" s="33">
        <v>76</v>
      </c>
      <c r="B91" s="16" t="s">
        <v>249</v>
      </c>
      <c r="C91" s="9" t="s">
        <v>102</v>
      </c>
      <c r="D91" s="36">
        <v>60</v>
      </c>
      <c r="E91" s="4">
        <v>3.06</v>
      </c>
      <c r="F91" s="105">
        <v>3.06</v>
      </c>
      <c r="G91" s="3">
        <f t="shared" si="3"/>
        <v>183.6</v>
      </c>
      <c r="H91" s="17" t="s">
        <v>116</v>
      </c>
      <c r="I91" s="42">
        <v>43466</v>
      </c>
      <c r="J91" s="42">
        <v>43800</v>
      </c>
      <c r="K91" s="93"/>
    </row>
    <row r="92" spans="1:11" ht="13.5" customHeight="1">
      <c r="A92" s="33">
        <v>77</v>
      </c>
      <c r="B92" s="16" t="s">
        <v>250</v>
      </c>
      <c r="C92" s="9" t="s">
        <v>157</v>
      </c>
      <c r="D92" s="36">
        <v>0</v>
      </c>
      <c r="E92" s="4" t="s">
        <v>2</v>
      </c>
      <c r="F92" s="105">
        <v>5.3</v>
      </c>
      <c r="G92" s="3">
        <f t="shared" si="3"/>
        <v>0</v>
      </c>
      <c r="H92" s="17" t="s">
        <v>116</v>
      </c>
      <c r="I92" s="42">
        <v>43466</v>
      </c>
      <c r="J92" s="42">
        <v>43800</v>
      </c>
      <c r="K92" s="93"/>
    </row>
    <row r="93" spans="1:11" ht="13.5" customHeight="1">
      <c r="A93" s="33">
        <v>78</v>
      </c>
      <c r="B93" s="16" t="s">
        <v>142</v>
      </c>
      <c r="C93" s="9" t="s">
        <v>161</v>
      </c>
      <c r="D93" s="36">
        <v>0</v>
      </c>
      <c r="E93" s="4" t="s">
        <v>2</v>
      </c>
      <c r="F93" s="105">
        <v>2.89</v>
      </c>
      <c r="G93" s="3">
        <f t="shared" si="3"/>
        <v>0</v>
      </c>
      <c r="H93" s="17" t="s">
        <v>116</v>
      </c>
      <c r="I93" s="42">
        <v>43466</v>
      </c>
      <c r="J93" s="42">
        <v>43800</v>
      </c>
      <c r="K93" s="93"/>
    </row>
    <row r="94" spans="1:11" ht="13.5" customHeight="1">
      <c r="A94" s="33">
        <v>79</v>
      </c>
      <c r="B94" s="16" t="s">
        <v>144</v>
      </c>
      <c r="C94" s="9" t="s">
        <v>35</v>
      </c>
      <c r="D94" s="36">
        <v>0</v>
      </c>
      <c r="E94" s="4" t="s">
        <v>2</v>
      </c>
      <c r="F94" s="105">
        <v>6.97</v>
      </c>
      <c r="G94" s="3">
        <f t="shared" si="3"/>
        <v>0</v>
      </c>
      <c r="H94" s="17" t="s">
        <v>116</v>
      </c>
      <c r="I94" s="42">
        <v>43466</v>
      </c>
      <c r="J94" s="42">
        <v>43800</v>
      </c>
      <c r="K94" s="93"/>
    </row>
    <row r="95" spans="1:11" ht="13.5" customHeight="1">
      <c r="A95" s="33">
        <v>80</v>
      </c>
      <c r="B95" s="16" t="s">
        <v>253</v>
      </c>
      <c r="C95" s="9" t="s">
        <v>169</v>
      </c>
      <c r="D95" s="36">
        <v>1</v>
      </c>
      <c r="E95" s="4" t="s">
        <v>2</v>
      </c>
      <c r="F95" s="105">
        <v>32.9</v>
      </c>
      <c r="G95" s="3">
        <f t="shared" si="3"/>
        <v>32.9</v>
      </c>
      <c r="H95" s="17" t="s">
        <v>116</v>
      </c>
      <c r="I95" s="42">
        <v>43466</v>
      </c>
      <c r="J95" s="42">
        <v>43800</v>
      </c>
      <c r="K95" s="93"/>
    </row>
    <row r="96" spans="1:11" ht="13.5" customHeight="1">
      <c r="A96" s="33">
        <v>81</v>
      </c>
      <c r="B96" s="16" t="s">
        <v>251</v>
      </c>
      <c r="C96" s="9" t="s">
        <v>37</v>
      </c>
      <c r="D96" s="1">
        <v>15</v>
      </c>
      <c r="E96" s="4" t="s">
        <v>2</v>
      </c>
      <c r="F96" s="2">
        <v>3.81</v>
      </c>
      <c r="G96" s="3">
        <f t="shared" si="3"/>
        <v>57.15</v>
      </c>
      <c r="H96" s="17" t="s">
        <v>116</v>
      </c>
      <c r="I96" s="42">
        <v>43466</v>
      </c>
      <c r="J96" s="42">
        <v>43800</v>
      </c>
      <c r="K96" s="93"/>
    </row>
    <row r="97" spans="1:11" ht="13.5" customHeight="1">
      <c r="A97" s="33">
        <v>82</v>
      </c>
      <c r="B97" s="16" t="s">
        <v>252</v>
      </c>
      <c r="C97" s="9" t="s">
        <v>168</v>
      </c>
      <c r="D97" s="36">
        <v>1</v>
      </c>
      <c r="E97" s="4" t="s">
        <v>2</v>
      </c>
      <c r="F97" s="105">
        <v>51.75</v>
      </c>
      <c r="G97" s="3">
        <f t="shared" si="3"/>
        <v>51.75</v>
      </c>
      <c r="H97" s="17" t="s">
        <v>116</v>
      </c>
      <c r="I97" s="42">
        <v>43466</v>
      </c>
      <c r="J97" s="42">
        <v>43800</v>
      </c>
      <c r="K97" s="93"/>
    </row>
    <row r="98" spans="1:11" ht="13.5" customHeight="1">
      <c r="A98" s="33"/>
      <c r="B98" s="19" t="s">
        <v>5</v>
      </c>
      <c r="C98" s="9"/>
      <c r="D98" s="4"/>
      <c r="E98" s="4"/>
      <c r="F98" s="105"/>
      <c r="G98" s="29">
        <f>SUM(G16:G97)</f>
        <v>16674.80161290323</v>
      </c>
      <c r="H98" s="17"/>
      <c r="I98" s="17"/>
      <c r="J98" s="17"/>
      <c r="K98" s="93"/>
    </row>
    <row r="99" spans="1:11" ht="13.5" customHeight="1">
      <c r="A99" s="33"/>
      <c r="B99" s="19" t="s">
        <v>6</v>
      </c>
      <c r="C99" s="9"/>
      <c r="D99" s="4"/>
      <c r="E99" s="4"/>
      <c r="F99" s="105"/>
      <c r="G99" s="29">
        <f>G98*119%</f>
        <v>19843.013919354842</v>
      </c>
      <c r="H99" s="17"/>
      <c r="I99" s="17"/>
      <c r="J99" s="17"/>
      <c r="K99" s="17"/>
    </row>
    <row r="100" spans="1:11" ht="13.5" customHeight="1">
      <c r="A100" s="33"/>
      <c r="B100" s="16"/>
      <c r="C100" s="9"/>
      <c r="D100" s="4"/>
      <c r="E100" s="4"/>
      <c r="F100" s="105"/>
      <c r="G100" s="3"/>
      <c r="H100" s="17"/>
      <c r="I100" s="17"/>
      <c r="J100" s="17"/>
      <c r="K100" s="17"/>
    </row>
    <row r="101" spans="1:11" ht="13.5" customHeight="1">
      <c r="A101" s="34"/>
      <c r="B101" s="20" t="s">
        <v>259</v>
      </c>
      <c r="C101" s="12"/>
      <c r="D101" s="1"/>
      <c r="E101" s="1"/>
      <c r="F101" s="2"/>
      <c r="G101" s="3"/>
      <c r="H101" s="17"/>
      <c r="I101" s="17"/>
      <c r="J101" s="17"/>
      <c r="K101" s="17"/>
    </row>
    <row r="102" spans="1:11" ht="13.5" customHeight="1">
      <c r="A102" s="34"/>
      <c r="B102" s="147" t="s">
        <v>277</v>
      </c>
      <c r="C102" s="9" t="s">
        <v>7</v>
      </c>
      <c r="D102" s="1">
        <v>0</v>
      </c>
      <c r="E102" s="1" t="s">
        <v>2</v>
      </c>
      <c r="F102" s="2">
        <v>104</v>
      </c>
      <c r="G102" s="3">
        <v>0</v>
      </c>
      <c r="H102" s="17" t="s">
        <v>116</v>
      </c>
      <c r="I102" s="42">
        <v>43466</v>
      </c>
      <c r="J102" s="42">
        <v>43800</v>
      </c>
      <c r="K102" s="17"/>
    </row>
    <row r="103" spans="1:13" ht="13.5" customHeight="1">
      <c r="A103" s="34">
        <v>84</v>
      </c>
      <c r="B103" s="157" t="s">
        <v>309</v>
      </c>
      <c r="C103" s="9" t="s">
        <v>7</v>
      </c>
      <c r="D103" s="124">
        <v>8</v>
      </c>
      <c r="E103" s="1" t="s">
        <v>2</v>
      </c>
      <c r="F103" s="123">
        <v>45.85</v>
      </c>
      <c r="G103" s="3">
        <f aca="true" t="shared" si="4" ref="G103:G126">D103*F103</f>
        <v>366.8</v>
      </c>
      <c r="H103" s="17" t="s">
        <v>116</v>
      </c>
      <c r="I103" s="42">
        <v>43466</v>
      </c>
      <c r="J103" s="42">
        <v>43800</v>
      </c>
      <c r="K103" s="17"/>
      <c r="L103" s="119">
        <v>181.65</v>
      </c>
      <c r="M103" s="95"/>
    </row>
    <row r="104" spans="1:13" ht="13.5" customHeight="1">
      <c r="A104" s="34">
        <v>85</v>
      </c>
      <c r="B104" s="115" t="s">
        <v>270</v>
      </c>
      <c r="C104" s="9" t="s">
        <v>7</v>
      </c>
      <c r="D104" s="124">
        <v>44</v>
      </c>
      <c r="E104" s="1" t="s">
        <v>2</v>
      </c>
      <c r="F104" s="123">
        <v>24.15</v>
      </c>
      <c r="G104" s="3">
        <f t="shared" si="4"/>
        <v>1062.6</v>
      </c>
      <c r="H104" s="17" t="s">
        <v>116</v>
      </c>
      <c r="I104" s="42">
        <v>43466</v>
      </c>
      <c r="J104" s="42">
        <v>43800</v>
      </c>
      <c r="K104" s="17"/>
      <c r="L104" s="120">
        <v>129.15</v>
      </c>
      <c r="M104" s="95"/>
    </row>
    <row r="105" spans="1:13" ht="13.5" customHeight="1">
      <c r="A105" s="34">
        <v>86</v>
      </c>
      <c r="B105" s="115" t="s">
        <v>267</v>
      </c>
      <c r="C105" s="9" t="s">
        <v>7</v>
      </c>
      <c r="D105" s="124">
        <v>8</v>
      </c>
      <c r="E105" s="1" t="s">
        <v>2</v>
      </c>
      <c r="F105" s="123">
        <v>22.05</v>
      </c>
      <c r="G105" s="3">
        <f t="shared" si="4"/>
        <v>176.4</v>
      </c>
      <c r="H105" s="17" t="s">
        <v>116</v>
      </c>
      <c r="I105" s="42">
        <v>43466</v>
      </c>
      <c r="J105" s="42">
        <v>43800</v>
      </c>
      <c r="K105" s="17"/>
      <c r="L105" s="120">
        <v>244.65</v>
      </c>
      <c r="M105" s="95"/>
    </row>
    <row r="106" spans="1:13" ht="13.5" customHeight="1">
      <c r="A106" s="34">
        <v>87</v>
      </c>
      <c r="B106" s="157" t="s">
        <v>294</v>
      </c>
      <c r="C106" s="9" t="s">
        <v>7</v>
      </c>
      <c r="D106" s="124">
        <v>15</v>
      </c>
      <c r="E106" s="1" t="s">
        <v>2</v>
      </c>
      <c r="F106" s="123">
        <v>278.25</v>
      </c>
      <c r="G106" s="3">
        <f t="shared" si="4"/>
        <v>4173.75</v>
      </c>
      <c r="H106" s="17" t="s">
        <v>116</v>
      </c>
      <c r="I106" s="42">
        <v>43466</v>
      </c>
      <c r="J106" s="42">
        <v>43800</v>
      </c>
      <c r="K106" s="17"/>
      <c r="L106" s="121">
        <v>301.88</v>
      </c>
      <c r="M106" s="95"/>
    </row>
    <row r="107" spans="1:13" ht="18">
      <c r="A107" s="34">
        <v>88</v>
      </c>
      <c r="B107" s="157" t="s">
        <v>295</v>
      </c>
      <c r="C107" s="9" t="s">
        <v>7</v>
      </c>
      <c r="D107" s="124">
        <v>6</v>
      </c>
      <c r="E107" s="1" t="s">
        <v>2</v>
      </c>
      <c r="F107" s="123">
        <v>19.22</v>
      </c>
      <c r="G107" s="3">
        <f t="shared" si="4"/>
        <v>115.32</v>
      </c>
      <c r="H107" s="17" t="s">
        <v>116</v>
      </c>
      <c r="I107" s="42">
        <v>43466</v>
      </c>
      <c r="J107" s="42">
        <v>43800</v>
      </c>
      <c r="K107" s="17"/>
      <c r="L107" s="120">
        <v>231</v>
      </c>
      <c r="M107" s="95"/>
    </row>
    <row r="108" spans="1:13" ht="12.75">
      <c r="A108" s="34">
        <v>89</v>
      </c>
      <c r="B108" s="115" t="s">
        <v>273</v>
      </c>
      <c r="C108" s="9" t="s">
        <v>7</v>
      </c>
      <c r="D108" s="124">
        <v>30</v>
      </c>
      <c r="E108" s="1" t="s">
        <v>2</v>
      </c>
      <c r="F108" s="123">
        <v>24.15</v>
      </c>
      <c r="G108" s="3">
        <f t="shared" si="4"/>
        <v>724.5</v>
      </c>
      <c r="H108" s="17" t="s">
        <v>116</v>
      </c>
      <c r="I108" s="42">
        <v>43466</v>
      </c>
      <c r="J108" s="42">
        <v>43800</v>
      </c>
      <c r="K108" s="17"/>
      <c r="L108" s="120">
        <v>346.36</v>
      </c>
      <c r="M108" s="95"/>
    </row>
    <row r="109" spans="1:13" ht="12.75">
      <c r="A109" s="34">
        <v>90</v>
      </c>
      <c r="B109" s="115" t="s">
        <v>274</v>
      </c>
      <c r="C109" s="9" t="s">
        <v>7</v>
      </c>
      <c r="D109" s="124">
        <v>12</v>
      </c>
      <c r="E109" s="1" t="s">
        <v>2</v>
      </c>
      <c r="F109" s="123">
        <v>30.03</v>
      </c>
      <c r="G109" s="3">
        <f t="shared" si="4"/>
        <v>360.36</v>
      </c>
      <c r="H109" s="17" t="s">
        <v>116</v>
      </c>
      <c r="I109" s="42">
        <v>43466</v>
      </c>
      <c r="J109" s="42">
        <v>43800</v>
      </c>
      <c r="K109" s="17"/>
      <c r="L109" s="120">
        <v>481.95</v>
      </c>
      <c r="M109" s="95"/>
    </row>
    <row r="110" spans="1:13" ht="12.75">
      <c r="A110" s="34">
        <v>91</v>
      </c>
      <c r="B110" s="115" t="s">
        <v>269</v>
      </c>
      <c r="C110" s="9" t="s">
        <v>7</v>
      </c>
      <c r="D110" s="124">
        <v>0</v>
      </c>
      <c r="E110" s="1" t="s">
        <v>2</v>
      </c>
      <c r="F110" s="123">
        <v>0</v>
      </c>
      <c r="G110" s="3">
        <f t="shared" si="4"/>
        <v>0</v>
      </c>
      <c r="H110" s="17" t="s">
        <v>116</v>
      </c>
      <c r="I110" s="42">
        <v>43466</v>
      </c>
      <c r="J110" s="42">
        <v>43800</v>
      </c>
      <c r="K110" s="17"/>
      <c r="L110" s="118"/>
      <c r="M110" s="95"/>
    </row>
    <row r="111" spans="1:13" ht="12.75">
      <c r="A111" s="34">
        <v>92</v>
      </c>
      <c r="B111" s="115" t="s">
        <v>271</v>
      </c>
      <c r="C111" s="9" t="s">
        <v>7</v>
      </c>
      <c r="D111" s="124">
        <v>11</v>
      </c>
      <c r="E111" s="1" t="s">
        <v>2</v>
      </c>
      <c r="F111" s="123">
        <v>18.89</v>
      </c>
      <c r="G111" s="3">
        <f t="shared" si="4"/>
        <v>207.79000000000002</v>
      </c>
      <c r="H111" s="17" t="s">
        <v>116</v>
      </c>
      <c r="I111" s="42">
        <v>43466</v>
      </c>
      <c r="J111" s="42">
        <v>43800</v>
      </c>
      <c r="K111" s="17"/>
      <c r="L111" s="120">
        <v>213.68</v>
      </c>
      <c r="M111" s="95"/>
    </row>
    <row r="112" spans="1:13" ht="12.75">
      <c r="A112" s="34">
        <v>93</v>
      </c>
      <c r="B112" s="115" t="s">
        <v>261</v>
      </c>
      <c r="C112" s="9" t="s">
        <v>7</v>
      </c>
      <c r="D112" s="124">
        <v>41</v>
      </c>
      <c r="E112" s="1" t="s">
        <v>2</v>
      </c>
      <c r="F112" s="123">
        <v>19.94</v>
      </c>
      <c r="G112" s="3">
        <f t="shared" si="4"/>
        <v>817.5400000000001</v>
      </c>
      <c r="H112" s="17" t="s">
        <v>116</v>
      </c>
      <c r="I112" s="42">
        <v>43466</v>
      </c>
      <c r="J112" s="42">
        <v>43800</v>
      </c>
      <c r="K112" s="17"/>
      <c r="L112" s="122">
        <v>214.12</v>
      </c>
      <c r="M112" s="95"/>
    </row>
    <row r="113" spans="1:13" ht="12.75">
      <c r="A113" s="34">
        <v>94</v>
      </c>
      <c r="B113" s="114" t="s">
        <v>272</v>
      </c>
      <c r="C113" s="9" t="s">
        <v>7</v>
      </c>
      <c r="D113" s="124">
        <v>23</v>
      </c>
      <c r="E113" s="1" t="s">
        <v>2</v>
      </c>
      <c r="F113" s="123">
        <v>119.7</v>
      </c>
      <c r="G113" s="3">
        <f t="shared" si="4"/>
        <v>2753.1</v>
      </c>
      <c r="H113" s="17" t="s">
        <v>116</v>
      </c>
      <c r="I113" s="42">
        <v>43466</v>
      </c>
      <c r="J113" s="42">
        <v>43800</v>
      </c>
      <c r="K113" s="17"/>
      <c r="L113" s="121">
        <v>347.99</v>
      </c>
      <c r="M113" s="95"/>
    </row>
    <row r="114" spans="1:13" ht="18">
      <c r="A114" s="34">
        <v>95</v>
      </c>
      <c r="B114" s="157" t="s">
        <v>296</v>
      </c>
      <c r="C114" s="9" t="s">
        <v>7</v>
      </c>
      <c r="D114" s="124">
        <v>4</v>
      </c>
      <c r="E114" s="1" t="s">
        <v>2</v>
      </c>
      <c r="F114" s="123">
        <v>51.45</v>
      </c>
      <c r="G114" s="3">
        <f t="shared" si="4"/>
        <v>205.8</v>
      </c>
      <c r="H114" s="17" t="s">
        <v>116</v>
      </c>
      <c r="I114" s="42">
        <v>43466</v>
      </c>
      <c r="J114" s="42">
        <v>43800</v>
      </c>
      <c r="K114" s="17"/>
      <c r="L114" s="121">
        <v>395.85</v>
      </c>
      <c r="M114" s="95"/>
    </row>
    <row r="115" spans="1:13" ht="12.75">
      <c r="A115" s="34">
        <v>96</v>
      </c>
      <c r="B115" s="115" t="s">
        <v>265</v>
      </c>
      <c r="C115" s="9" t="s">
        <v>7</v>
      </c>
      <c r="D115" s="124">
        <v>15</v>
      </c>
      <c r="E115" s="1" t="s">
        <v>2</v>
      </c>
      <c r="F115" s="123">
        <v>18.89</v>
      </c>
      <c r="G115" s="3">
        <f t="shared" si="4"/>
        <v>283.35</v>
      </c>
      <c r="H115" s="17" t="s">
        <v>116</v>
      </c>
      <c r="I115" s="42">
        <v>43466</v>
      </c>
      <c r="J115" s="42">
        <v>43800</v>
      </c>
      <c r="K115" s="17"/>
      <c r="L115" s="120">
        <v>209.48</v>
      </c>
      <c r="M115" s="95"/>
    </row>
    <row r="116" spans="1:13" ht="12.75">
      <c r="A116" s="34">
        <v>97</v>
      </c>
      <c r="B116" s="115" t="s">
        <v>260</v>
      </c>
      <c r="C116" s="9" t="s">
        <v>7</v>
      </c>
      <c r="D116" s="124">
        <v>6</v>
      </c>
      <c r="E116" s="1" t="s">
        <v>2</v>
      </c>
      <c r="F116" s="123">
        <v>31.5</v>
      </c>
      <c r="G116" s="3">
        <f t="shared" si="4"/>
        <v>189</v>
      </c>
      <c r="H116" s="17" t="s">
        <v>116</v>
      </c>
      <c r="I116" s="42">
        <v>43466</v>
      </c>
      <c r="J116" s="42">
        <v>43800</v>
      </c>
      <c r="K116" s="17"/>
      <c r="L116" s="122">
        <v>192.26</v>
      </c>
      <c r="M116" s="95"/>
    </row>
    <row r="117" spans="1:13" ht="12.75">
      <c r="A117" s="34">
        <v>98</v>
      </c>
      <c r="B117" s="115" t="s">
        <v>263</v>
      </c>
      <c r="C117" s="9" t="s">
        <v>7</v>
      </c>
      <c r="D117" s="124">
        <v>4</v>
      </c>
      <c r="E117" s="1" t="s">
        <v>2</v>
      </c>
      <c r="F117" s="123">
        <v>17.75</v>
      </c>
      <c r="G117" s="3">
        <f t="shared" si="4"/>
        <v>71</v>
      </c>
      <c r="H117" s="17" t="s">
        <v>116</v>
      </c>
      <c r="I117" s="42">
        <v>43466</v>
      </c>
      <c r="J117" s="42">
        <v>43800</v>
      </c>
      <c r="K117" s="17"/>
      <c r="L117" s="119">
        <v>200.5</v>
      </c>
      <c r="M117" s="95"/>
    </row>
    <row r="118" spans="1:13" ht="12.75">
      <c r="A118" s="34">
        <v>99</v>
      </c>
      <c r="B118" s="115" t="s">
        <v>266</v>
      </c>
      <c r="C118" s="9" t="s">
        <v>7</v>
      </c>
      <c r="D118" s="124">
        <v>6</v>
      </c>
      <c r="E118" s="1" t="s">
        <v>2</v>
      </c>
      <c r="F118" s="123">
        <v>18.9</v>
      </c>
      <c r="G118" s="3">
        <f t="shared" si="4"/>
        <v>113.39999999999999</v>
      </c>
      <c r="H118" s="17" t="s">
        <v>116</v>
      </c>
      <c r="I118" s="42">
        <v>43466</v>
      </c>
      <c r="J118" s="42">
        <v>43800</v>
      </c>
      <c r="K118" s="17"/>
      <c r="L118" s="122">
        <v>266.7</v>
      </c>
      <c r="M118" s="95"/>
    </row>
    <row r="119" spans="1:13" ht="18">
      <c r="A119" s="34">
        <v>100</v>
      </c>
      <c r="B119" s="157" t="s">
        <v>297</v>
      </c>
      <c r="C119" s="9" t="s">
        <v>7</v>
      </c>
      <c r="D119" s="124">
        <v>56</v>
      </c>
      <c r="E119" s="1" t="s">
        <v>2</v>
      </c>
      <c r="F119" s="123">
        <v>45.05</v>
      </c>
      <c r="G119" s="3">
        <f t="shared" si="4"/>
        <v>2522.7999999999997</v>
      </c>
      <c r="H119" s="17" t="s">
        <v>116</v>
      </c>
      <c r="I119" s="42">
        <v>43466</v>
      </c>
      <c r="J119" s="42">
        <v>43800</v>
      </c>
      <c r="K119" s="17"/>
      <c r="L119" s="120">
        <v>231</v>
      </c>
      <c r="M119" s="95"/>
    </row>
    <row r="120" spans="1:13" ht="12.75">
      <c r="A120" s="34">
        <v>101</v>
      </c>
      <c r="B120" s="115" t="s">
        <v>264</v>
      </c>
      <c r="C120" s="9" t="s">
        <v>7</v>
      </c>
      <c r="D120" s="124">
        <v>0</v>
      </c>
      <c r="E120" s="1" t="s">
        <v>2</v>
      </c>
      <c r="F120" s="123">
        <v>187.2</v>
      </c>
      <c r="G120" s="3">
        <f t="shared" si="4"/>
        <v>0</v>
      </c>
      <c r="H120" s="17" t="s">
        <v>116</v>
      </c>
      <c r="I120" s="42">
        <v>43466</v>
      </c>
      <c r="J120" s="42">
        <v>43800</v>
      </c>
      <c r="K120" s="17"/>
      <c r="L120" s="118"/>
      <c r="M120" s="95"/>
    </row>
    <row r="121" spans="1:13" ht="18">
      <c r="A121" s="34">
        <v>102</v>
      </c>
      <c r="B121" s="147" t="s">
        <v>298</v>
      </c>
      <c r="C121" s="9" t="s">
        <v>7</v>
      </c>
      <c r="D121" s="124">
        <v>2</v>
      </c>
      <c r="E121" s="1" t="s">
        <v>2</v>
      </c>
      <c r="F121" s="123">
        <v>73.5</v>
      </c>
      <c r="G121" s="3">
        <f t="shared" si="4"/>
        <v>147</v>
      </c>
      <c r="H121" s="17" t="s">
        <v>116</v>
      </c>
      <c r="I121" s="42">
        <v>43466</v>
      </c>
      <c r="J121" s="42">
        <v>43800</v>
      </c>
      <c r="K121" s="17"/>
      <c r="L121" s="120">
        <v>349.65</v>
      </c>
      <c r="M121" s="95"/>
    </row>
    <row r="122" spans="1:13" ht="12.75">
      <c r="A122" s="34">
        <v>103</v>
      </c>
      <c r="B122" s="116" t="s">
        <v>268</v>
      </c>
      <c r="C122" s="9" t="s">
        <v>7</v>
      </c>
      <c r="D122" s="124">
        <v>3</v>
      </c>
      <c r="E122" s="1" t="s">
        <v>2</v>
      </c>
      <c r="F122" s="123">
        <v>404.25</v>
      </c>
      <c r="G122" s="3">
        <f t="shared" si="4"/>
        <v>1212.75</v>
      </c>
      <c r="H122" s="17" t="s">
        <v>116</v>
      </c>
      <c r="I122" s="42">
        <v>43466</v>
      </c>
      <c r="J122" s="42">
        <v>43800</v>
      </c>
      <c r="K122" s="17"/>
      <c r="L122" s="120">
        <v>404.25</v>
      </c>
      <c r="M122" s="95"/>
    </row>
    <row r="123" spans="1:13" ht="12.75">
      <c r="A123" s="34">
        <v>104</v>
      </c>
      <c r="B123" s="115" t="s">
        <v>262</v>
      </c>
      <c r="C123" s="9" t="s">
        <v>7</v>
      </c>
      <c r="D123" s="124">
        <v>18</v>
      </c>
      <c r="E123" s="1" t="s">
        <v>2</v>
      </c>
      <c r="F123" s="123">
        <v>33.6</v>
      </c>
      <c r="G123" s="3">
        <f t="shared" si="4"/>
        <v>604.8000000000001</v>
      </c>
      <c r="H123" s="17" t="s">
        <v>116</v>
      </c>
      <c r="I123" s="42">
        <v>43466</v>
      </c>
      <c r="J123" s="42">
        <v>43800</v>
      </c>
      <c r="K123" s="17"/>
      <c r="L123" s="122">
        <v>306.57</v>
      </c>
      <c r="M123" s="95"/>
    </row>
    <row r="124" spans="1:13" ht="18">
      <c r="A124" s="34">
        <v>106</v>
      </c>
      <c r="B124" s="157" t="s">
        <v>299</v>
      </c>
      <c r="C124" s="9" t="s">
        <v>7</v>
      </c>
      <c r="D124" s="124">
        <v>23</v>
      </c>
      <c r="E124" s="1" t="s">
        <v>2</v>
      </c>
      <c r="F124" s="123">
        <v>132.3</v>
      </c>
      <c r="G124" s="3">
        <f t="shared" si="4"/>
        <v>3042.9</v>
      </c>
      <c r="H124" s="17" t="s">
        <v>116</v>
      </c>
      <c r="I124" s="42">
        <v>43466</v>
      </c>
      <c r="J124" s="42">
        <v>43800</v>
      </c>
      <c r="K124" s="17"/>
      <c r="L124" s="122">
        <v>839.95</v>
      </c>
      <c r="M124" s="95"/>
    </row>
    <row r="125" spans="1:12" ht="18">
      <c r="A125" s="34">
        <v>107</v>
      </c>
      <c r="B125" s="157" t="s">
        <v>300</v>
      </c>
      <c r="C125" s="9" t="s">
        <v>7</v>
      </c>
      <c r="D125" s="124">
        <v>1</v>
      </c>
      <c r="E125" s="1" t="s">
        <v>2</v>
      </c>
      <c r="F125" s="123">
        <v>231</v>
      </c>
      <c r="G125" s="3">
        <f t="shared" si="4"/>
        <v>231</v>
      </c>
      <c r="H125" s="17" t="s">
        <v>116</v>
      </c>
      <c r="I125" s="42">
        <v>43466</v>
      </c>
      <c r="J125" s="42">
        <v>43800</v>
      </c>
      <c r="K125" s="17"/>
      <c r="L125" s="120">
        <v>231</v>
      </c>
    </row>
    <row r="126" spans="1:12" ht="18">
      <c r="A126" s="34">
        <v>108</v>
      </c>
      <c r="B126" s="147" t="s">
        <v>308</v>
      </c>
      <c r="C126" s="9" t="s">
        <v>7</v>
      </c>
      <c r="D126" s="124">
        <v>1</v>
      </c>
      <c r="E126" s="1" t="s">
        <v>2</v>
      </c>
      <c r="F126" s="123">
        <v>77.7</v>
      </c>
      <c r="G126" s="3">
        <f t="shared" si="4"/>
        <v>77.7</v>
      </c>
      <c r="H126" s="17" t="s">
        <v>116</v>
      </c>
      <c r="I126" s="42">
        <v>43466</v>
      </c>
      <c r="J126" s="42">
        <v>43800</v>
      </c>
      <c r="K126" s="17"/>
      <c r="L126" s="121">
        <v>308.7</v>
      </c>
    </row>
    <row r="127" spans="1:11" ht="12.75">
      <c r="A127" s="34"/>
      <c r="B127" s="19" t="s">
        <v>5</v>
      </c>
      <c r="C127" s="12"/>
      <c r="D127" s="1"/>
      <c r="E127" s="1"/>
      <c r="F127" s="2"/>
      <c r="G127" s="5">
        <f>SUM(G103:G126)</f>
        <v>19459.66</v>
      </c>
      <c r="H127" s="17"/>
      <c r="I127" s="17"/>
      <c r="J127" s="17"/>
      <c r="K127" s="17"/>
    </row>
    <row r="128" spans="1:11" ht="12.75">
      <c r="A128" s="34"/>
      <c r="B128" s="19" t="s">
        <v>6</v>
      </c>
      <c r="C128" s="12"/>
      <c r="D128" s="1"/>
      <c r="E128" s="1"/>
      <c r="F128" s="2"/>
      <c r="G128" s="5">
        <f>G127*119%</f>
        <v>23156.9954</v>
      </c>
      <c r="H128" s="17"/>
      <c r="I128" s="17"/>
      <c r="J128" s="17"/>
      <c r="K128" s="17"/>
    </row>
    <row r="129" spans="1:11" ht="12.75">
      <c r="A129" s="34"/>
      <c r="B129" s="19"/>
      <c r="C129" s="12"/>
      <c r="D129" s="1"/>
      <c r="E129" s="1"/>
      <c r="F129" s="2"/>
      <c r="G129" s="5"/>
      <c r="H129" s="17"/>
      <c r="I129" s="17"/>
      <c r="J129" s="17"/>
      <c r="K129" s="17"/>
    </row>
    <row r="130" spans="1:11" ht="12.75">
      <c r="A130" s="34"/>
      <c r="B130" s="21" t="s">
        <v>27</v>
      </c>
      <c r="C130" s="12"/>
      <c r="D130" s="7"/>
      <c r="E130" s="7"/>
      <c r="F130" s="108"/>
      <c r="G130" s="5">
        <f>G99+G128</f>
        <v>43000.00931935484</v>
      </c>
      <c r="H130" s="17"/>
      <c r="I130" s="17"/>
      <c r="J130" s="17"/>
      <c r="K130" s="17"/>
    </row>
    <row r="131" spans="1:11" ht="12.75">
      <c r="A131" s="34"/>
      <c r="B131" s="21"/>
      <c r="C131" s="12"/>
      <c r="D131" s="7"/>
      <c r="E131" s="7"/>
      <c r="F131" s="108"/>
      <c r="G131" s="6"/>
      <c r="H131" s="17"/>
      <c r="I131" s="17"/>
      <c r="J131" s="17"/>
      <c r="K131" s="17"/>
    </row>
    <row r="132" spans="1:11" ht="12.75">
      <c r="A132" s="33"/>
      <c r="B132" s="22" t="s">
        <v>24</v>
      </c>
      <c r="C132" s="85"/>
      <c r="D132" s="4"/>
      <c r="E132" s="4"/>
      <c r="F132" s="2"/>
      <c r="G132" s="3"/>
      <c r="H132" s="17"/>
      <c r="I132" s="17"/>
      <c r="J132" s="17"/>
      <c r="K132" s="17"/>
    </row>
    <row r="133" spans="1:11" ht="12.75">
      <c r="A133" s="33">
        <v>1</v>
      </c>
      <c r="B133" s="23" t="s">
        <v>64</v>
      </c>
      <c r="C133" s="9" t="s">
        <v>40</v>
      </c>
      <c r="D133" s="36">
        <v>36000</v>
      </c>
      <c r="E133" s="27" t="s">
        <v>151</v>
      </c>
      <c r="F133" s="109">
        <v>0.658</v>
      </c>
      <c r="G133" s="3">
        <f>D133*F133</f>
        <v>23688</v>
      </c>
      <c r="H133" s="17" t="s">
        <v>116</v>
      </c>
      <c r="I133" s="42">
        <v>43466</v>
      </c>
      <c r="J133" s="42">
        <v>43800</v>
      </c>
      <c r="K133" s="17"/>
    </row>
    <row r="134" spans="1:11" ht="12.75">
      <c r="A134" s="33">
        <v>2</v>
      </c>
      <c r="B134" s="23" t="s">
        <v>4</v>
      </c>
      <c r="C134" s="9" t="s">
        <v>41</v>
      </c>
      <c r="D134" s="36">
        <v>177887.13</v>
      </c>
      <c r="E134" s="27" t="s">
        <v>151</v>
      </c>
      <c r="F134" s="109">
        <v>0.155</v>
      </c>
      <c r="G134" s="3">
        <f>D134*F134</f>
        <v>27572.50515</v>
      </c>
      <c r="H134" s="17" t="s">
        <v>116</v>
      </c>
      <c r="I134" s="42">
        <v>43466</v>
      </c>
      <c r="J134" s="42">
        <v>43800</v>
      </c>
      <c r="K134" s="17"/>
    </row>
    <row r="135" spans="1:11" ht="12.75">
      <c r="A135" s="33"/>
      <c r="B135" s="19" t="s">
        <v>5</v>
      </c>
      <c r="C135" s="12"/>
      <c r="D135" s="1"/>
      <c r="E135" s="1"/>
      <c r="F135" s="2"/>
      <c r="G135" s="5">
        <f>SUM(G133:G134)</f>
        <v>51260.50515</v>
      </c>
      <c r="H135" s="17"/>
      <c r="I135" s="17"/>
      <c r="J135" s="17"/>
      <c r="K135" s="17"/>
    </row>
    <row r="136" spans="1:11" ht="12.75">
      <c r="A136" s="33"/>
      <c r="B136" s="140" t="s">
        <v>6</v>
      </c>
      <c r="C136" s="12"/>
      <c r="D136" s="1"/>
      <c r="E136" s="1"/>
      <c r="F136" s="2"/>
      <c r="G136" s="139">
        <f>G135*119%</f>
        <v>61000.00112849999</v>
      </c>
      <c r="H136" s="17"/>
      <c r="I136" s="17"/>
      <c r="J136" s="17"/>
      <c r="K136" s="17"/>
    </row>
    <row r="137" spans="1:11" ht="12.75">
      <c r="A137" s="33"/>
      <c r="B137" s="97" t="s">
        <v>192</v>
      </c>
      <c r="C137" s="12"/>
      <c r="D137" s="1"/>
      <c r="E137" s="1"/>
      <c r="F137" s="2"/>
      <c r="G137" s="98">
        <v>51000</v>
      </c>
      <c r="H137" s="17"/>
      <c r="I137" s="17"/>
      <c r="J137" s="17"/>
      <c r="K137" s="17"/>
    </row>
    <row r="138" spans="1:11" ht="12.75">
      <c r="A138" s="34"/>
      <c r="B138" s="21"/>
      <c r="C138" s="12"/>
      <c r="D138" s="7"/>
      <c r="E138" s="7"/>
      <c r="F138" s="108"/>
      <c r="G138" s="6"/>
      <c r="H138" s="17"/>
      <c r="I138" s="17"/>
      <c r="J138" s="17"/>
      <c r="K138" s="17"/>
    </row>
    <row r="139" spans="1:11" ht="12.75">
      <c r="A139" s="33"/>
      <c r="B139" s="22" t="s">
        <v>180</v>
      </c>
      <c r="C139" s="12"/>
      <c r="D139" s="4"/>
      <c r="E139" s="27"/>
      <c r="F139" s="28"/>
      <c r="G139" s="3"/>
      <c r="H139" s="17"/>
      <c r="I139" s="17"/>
      <c r="J139" s="17"/>
      <c r="K139" s="17"/>
    </row>
    <row r="140" spans="1:11" ht="12.75">
      <c r="A140" s="33">
        <v>1</v>
      </c>
      <c r="B140" s="23" t="s">
        <v>155</v>
      </c>
      <c r="C140" s="9" t="s">
        <v>42</v>
      </c>
      <c r="D140" s="4"/>
      <c r="E140" s="27" t="s">
        <v>3</v>
      </c>
      <c r="F140" s="28"/>
      <c r="G140" s="3">
        <f>G141+G142+G143</f>
        <v>8505.6</v>
      </c>
      <c r="H140" s="17" t="s">
        <v>116</v>
      </c>
      <c r="I140" s="42">
        <v>43466</v>
      </c>
      <c r="J140" s="42">
        <v>43800</v>
      </c>
      <c r="K140" s="17"/>
    </row>
    <row r="141" spans="1:11" ht="12.75">
      <c r="A141" s="33"/>
      <c r="B141" s="23" t="s">
        <v>152</v>
      </c>
      <c r="C141" s="9"/>
      <c r="D141" s="4">
        <v>1080</v>
      </c>
      <c r="E141" s="27" t="s">
        <v>3</v>
      </c>
      <c r="F141" s="28">
        <v>4.62</v>
      </c>
      <c r="G141" s="3">
        <f>D141*F141</f>
        <v>4989.6</v>
      </c>
      <c r="H141" s="17" t="s">
        <v>116</v>
      </c>
      <c r="I141" s="42">
        <v>43466</v>
      </c>
      <c r="J141" s="42">
        <v>43800</v>
      </c>
      <c r="K141" s="17"/>
    </row>
    <row r="142" spans="1:11" ht="12.75">
      <c r="A142" s="33"/>
      <c r="B142" s="23" t="s">
        <v>153</v>
      </c>
      <c r="C142" s="9"/>
      <c r="D142" s="4">
        <v>1080</v>
      </c>
      <c r="E142" s="27" t="s">
        <v>3</v>
      </c>
      <c r="F142" s="28">
        <v>3</v>
      </c>
      <c r="G142" s="3">
        <f>D142*F142</f>
        <v>3240</v>
      </c>
      <c r="H142" s="17" t="s">
        <v>116</v>
      </c>
      <c r="I142" s="42">
        <v>43466</v>
      </c>
      <c r="J142" s="42">
        <v>43800</v>
      </c>
      <c r="K142" s="17"/>
    </row>
    <row r="143" spans="1:11" ht="12.75">
      <c r="A143" s="33"/>
      <c r="B143" s="23" t="s">
        <v>154</v>
      </c>
      <c r="C143" s="9"/>
      <c r="D143" s="4">
        <v>92</v>
      </c>
      <c r="E143" s="27" t="s">
        <v>3</v>
      </c>
      <c r="F143" s="28">
        <v>3</v>
      </c>
      <c r="G143" s="3">
        <f>D143*F143</f>
        <v>276</v>
      </c>
      <c r="H143" s="17" t="s">
        <v>116</v>
      </c>
      <c r="I143" s="42">
        <v>43466</v>
      </c>
      <c r="J143" s="42">
        <v>43800</v>
      </c>
      <c r="K143" s="17"/>
    </row>
    <row r="144" spans="1:11" ht="12.75">
      <c r="A144" s="33">
        <v>2</v>
      </c>
      <c r="B144" s="23" t="s">
        <v>77</v>
      </c>
      <c r="C144" s="12" t="s">
        <v>43</v>
      </c>
      <c r="D144" s="4">
        <v>31</v>
      </c>
      <c r="E144" s="27" t="s">
        <v>3</v>
      </c>
      <c r="F144" s="28">
        <v>78</v>
      </c>
      <c r="G144" s="3">
        <f>D144*F144</f>
        <v>2418</v>
      </c>
      <c r="H144" s="17" t="s">
        <v>116</v>
      </c>
      <c r="I144" s="42">
        <v>43466</v>
      </c>
      <c r="J144" s="42">
        <v>43800</v>
      </c>
      <c r="K144" s="17"/>
    </row>
    <row r="145" spans="1:11" ht="12.75">
      <c r="A145" s="33"/>
      <c r="B145" s="19" t="s">
        <v>5</v>
      </c>
      <c r="C145" s="12"/>
      <c r="D145" s="1"/>
      <c r="E145" s="1"/>
      <c r="F145" s="2"/>
      <c r="G145" s="5">
        <f>G140+G144</f>
        <v>10923.6</v>
      </c>
      <c r="H145" s="17"/>
      <c r="I145" s="17"/>
      <c r="J145" s="17"/>
      <c r="K145" s="17"/>
    </row>
    <row r="146" spans="1:11" ht="12.75">
      <c r="A146" s="33"/>
      <c r="B146" s="142" t="s">
        <v>28</v>
      </c>
      <c r="C146" s="12"/>
      <c r="D146" s="7"/>
      <c r="E146" s="7"/>
      <c r="F146" s="108"/>
      <c r="G146" s="141">
        <f>G145*119/100</f>
        <v>12999.084</v>
      </c>
      <c r="H146" s="17"/>
      <c r="I146" s="17"/>
      <c r="J146" s="17"/>
      <c r="K146" s="17"/>
    </row>
    <row r="147" spans="1:11" ht="12.75">
      <c r="A147" s="33"/>
      <c r="B147" s="97" t="s">
        <v>192</v>
      </c>
      <c r="C147" s="12"/>
      <c r="D147" s="7"/>
      <c r="E147" s="7"/>
      <c r="F147" s="108"/>
      <c r="G147" s="98">
        <v>13000</v>
      </c>
      <c r="H147" s="17"/>
      <c r="I147" s="17"/>
      <c r="J147" s="17"/>
      <c r="K147" s="17"/>
    </row>
    <row r="148" spans="1:11" ht="12.75">
      <c r="A148" s="34"/>
      <c r="B148" s="21"/>
      <c r="C148" s="12"/>
      <c r="D148" s="1"/>
      <c r="E148" s="1"/>
      <c r="F148" s="2"/>
      <c r="G148" s="6"/>
      <c r="H148" s="17"/>
      <c r="I148" s="17"/>
      <c r="J148" s="17"/>
      <c r="K148" s="17"/>
    </row>
    <row r="149" spans="1:11" ht="12.75">
      <c r="A149" s="33"/>
      <c r="B149" s="24" t="s">
        <v>23</v>
      </c>
      <c r="C149" s="12"/>
      <c r="D149" s="1"/>
      <c r="E149" s="1"/>
      <c r="F149" s="2"/>
      <c r="G149" s="5"/>
      <c r="H149" s="17"/>
      <c r="I149" s="17"/>
      <c r="J149" s="17"/>
      <c r="K149" s="17"/>
    </row>
    <row r="150" spans="1:11" ht="12.75">
      <c r="A150" s="33">
        <v>1</v>
      </c>
      <c r="B150" s="16" t="s">
        <v>31</v>
      </c>
      <c r="C150" s="9" t="s">
        <v>44</v>
      </c>
      <c r="D150" s="4">
        <v>260</v>
      </c>
      <c r="E150" s="27" t="s">
        <v>149</v>
      </c>
      <c r="F150" s="28">
        <v>42.01</v>
      </c>
      <c r="G150" s="3">
        <f>D150*F150</f>
        <v>10922.6</v>
      </c>
      <c r="H150" s="17" t="s">
        <v>116</v>
      </c>
      <c r="I150" s="42">
        <v>43466</v>
      </c>
      <c r="J150" s="42">
        <v>43800</v>
      </c>
      <c r="K150" s="17"/>
    </row>
    <row r="151" spans="1:11" ht="12.75">
      <c r="A151" s="33"/>
      <c r="B151" s="19" t="s">
        <v>5</v>
      </c>
      <c r="C151" s="12"/>
      <c r="D151" s="1"/>
      <c r="E151" s="1"/>
      <c r="F151" s="2"/>
      <c r="G151" s="5">
        <f>SUM(G150:G150)</f>
        <v>10922.6</v>
      </c>
      <c r="H151" s="17"/>
      <c r="I151" s="42"/>
      <c r="J151" s="42"/>
      <c r="K151" s="17"/>
    </row>
    <row r="152" spans="1:11" ht="12.75">
      <c r="A152" s="33"/>
      <c r="B152" s="21" t="s">
        <v>29</v>
      </c>
      <c r="C152" s="12"/>
      <c r="D152" s="7"/>
      <c r="E152" s="7"/>
      <c r="F152" s="108"/>
      <c r="G152" s="3">
        <f>G151*119/100</f>
        <v>12997.894000000002</v>
      </c>
      <c r="H152" s="17"/>
      <c r="I152" s="17"/>
      <c r="J152" s="17"/>
      <c r="K152" s="17"/>
    </row>
    <row r="153" spans="1:11" ht="12.75">
      <c r="A153" s="34"/>
      <c r="B153" s="97" t="s">
        <v>192</v>
      </c>
      <c r="C153" s="12"/>
      <c r="D153" s="1"/>
      <c r="E153" s="1"/>
      <c r="F153" s="2"/>
      <c r="G153" s="99">
        <v>15000</v>
      </c>
      <c r="H153" s="17"/>
      <c r="I153" s="17"/>
      <c r="J153" s="17"/>
      <c r="K153" s="17"/>
    </row>
    <row r="154" spans="1:11" ht="12.75">
      <c r="A154" s="34"/>
      <c r="B154" s="21"/>
      <c r="C154" s="12"/>
      <c r="D154" s="1"/>
      <c r="E154" s="1"/>
      <c r="F154" s="2"/>
      <c r="G154" s="6"/>
      <c r="H154" s="17"/>
      <c r="I154" s="17"/>
      <c r="J154" s="17"/>
      <c r="K154" s="17"/>
    </row>
    <row r="155" spans="1:11" ht="12.75">
      <c r="A155" s="33"/>
      <c r="B155" s="22" t="s">
        <v>117</v>
      </c>
      <c r="C155" s="12"/>
      <c r="D155" s="4"/>
      <c r="E155" s="27"/>
      <c r="F155" s="28"/>
      <c r="G155" s="3"/>
      <c r="H155" s="17"/>
      <c r="I155" s="17"/>
      <c r="J155" s="17"/>
      <c r="K155" s="17"/>
    </row>
    <row r="156" spans="1:11" ht="12.75">
      <c r="A156" s="33">
        <v>1</v>
      </c>
      <c r="B156" s="23" t="s">
        <v>45</v>
      </c>
      <c r="C156" s="12" t="s">
        <v>46</v>
      </c>
      <c r="D156" s="4">
        <v>1</v>
      </c>
      <c r="E156" s="27"/>
      <c r="F156" s="28"/>
      <c r="G156" s="3">
        <v>45000</v>
      </c>
      <c r="H156" s="17" t="s">
        <v>116</v>
      </c>
      <c r="I156" s="42">
        <v>43466</v>
      </c>
      <c r="J156" s="42">
        <v>43800</v>
      </c>
      <c r="K156" s="17"/>
    </row>
    <row r="157" spans="1:11" ht="12.75">
      <c r="A157" s="33">
        <v>2</v>
      </c>
      <c r="B157" s="23" t="s">
        <v>12</v>
      </c>
      <c r="C157" s="9" t="s">
        <v>47</v>
      </c>
      <c r="D157" s="4">
        <v>1</v>
      </c>
      <c r="E157" s="27"/>
      <c r="F157" s="28"/>
      <c r="G157" s="3">
        <v>4350</v>
      </c>
      <c r="H157" s="17" t="s">
        <v>116</v>
      </c>
      <c r="I157" s="42">
        <v>43466</v>
      </c>
      <c r="J157" s="42">
        <v>43800</v>
      </c>
      <c r="K157" s="17"/>
    </row>
    <row r="158" spans="1:11" ht="12.75">
      <c r="A158" s="33">
        <v>3</v>
      </c>
      <c r="B158" s="23" t="s">
        <v>61</v>
      </c>
      <c r="C158" s="9" t="s">
        <v>13</v>
      </c>
      <c r="D158" s="4">
        <v>1</v>
      </c>
      <c r="E158" s="27"/>
      <c r="F158" s="28"/>
      <c r="G158" s="3">
        <v>24840.92</v>
      </c>
      <c r="H158" s="17" t="s">
        <v>116</v>
      </c>
      <c r="I158" s="42">
        <v>43466</v>
      </c>
      <c r="J158" s="42">
        <v>43800</v>
      </c>
      <c r="K158" s="17"/>
    </row>
    <row r="159" spans="1:11" ht="12.75">
      <c r="A159" s="33">
        <v>4</v>
      </c>
      <c r="B159" s="23" t="s">
        <v>78</v>
      </c>
      <c r="C159" s="9" t="s">
        <v>75</v>
      </c>
      <c r="D159" s="4">
        <v>1</v>
      </c>
      <c r="E159" s="27"/>
      <c r="F159" s="28"/>
      <c r="G159" s="3">
        <v>599</v>
      </c>
      <c r="H159" s="17" t="s">
        <v>116</v>
      </c>
      <c r="I159" s="42">
        <v>43466</v>
      </c>
      <c r="J159" s="42">
        <v>43800</v>
      </c>
      <c r="K159" s="17"/>
    </row>
    <row r="160" spans="1:11" ht="12.75">
      <c r="A160" s="33"/>
      <c r="B160" s="19" t="s">
        <v>5</v>
      </c>
      <c r="C160" s="1"/>
      <c r="D160" s="1"/>
      <c r="E160" s="1"/>
      <c r="F160" s="2"/>
      <c r="G160" s="5">
        <f>SUM(G156:G159)</f>
        <v>74789.92</v>
      </c>
      <c r="H160" s="17"/>
      <c r="I160" s="17"/>
      <c r="J160" s="17"/>
      <c r="K160" s="17"/>
    </row>
    <row r="161" spans="1:11" ht="12.75">
      <c r="A161" s="33"/>
      <c r="B161" s="21" t="s">
        <v>54</v>
      </c>
      <c r="C161" s="7"/>
      <c r="D161" s="7"/>
      <c r="E161" s="7"/>
      <c r="F161" s="108"/>
      <c r="G161" s="3">
        <f>G160*119%</f>
        <v>89000.0048</v>
      </c>
      <c r="H161" s="17"/>
      <c r="I161" s="17"/>
      <c r="J161" s="17"/>
      <c r="K161" s="17"/>
    </row>
    <row r="162" spans="1:11" ht="12.75">
      <c r="A162" s="33"/>
      <c r="B162" s="97" t="s">
        <v>192</v>
      </c>
      <c r="C162" s="7"/>
      <c r="D162" s="7"/>
      <c r="E162" s="7"/>
      <c r="F162" s="108"/>
      <c r="G162" s="99">
        <v>98000</v>
      </c>
      <c r="H162" s="17"/>
      <c r="I162" s="17"/>
      <c r="J162" s="17"/>
      <c r="K162" s="17"/>
    </row>
    <row r="163" spans="1:11" ht="12.75">
      <c r="A163" s="34"/>
      <c r="B163" s="21"/>
      <c r="C163" s="1"/>
      <c r="D163" s="1"/>
      <c r="E163" s="1"/>
      <c r="F163" s="2"/>
      <c r="G163" s="6"/>
      <c r="H163" s="17"/>
      <c r="I163" s="17"/>
      <c r="J163" s="17"/>
      <c r="K163" s="17"/>
    </row>
    <row r="164" spans="1:11" ht="12.75">
      <c r="A164" s="33"/>
      <c r="B164" s="24" t="s">
        <v>22</v>
      </c>
      <c r="C164" s="12"/>
      <c r="D164" s="4"/>
      <c r="E164" s="4"/>
      <c r="F164" s="2"/>
      <c r="G164" s="3"/>
      <c r="H164" s="17"/>
      <c r="I164" s="17"/>
      <c r="J164" s="17"/>
      <c r="K164" s="17"/>
    </row>
    <row r="165" spans="1:11" ht="12.75">
      <c r="A165" s="33">
        <v>1</v>
      </c>
      <c r="B165" s="16" t="s">
        <v>81</v>
      </c>
      <c r="C165" s="9" t="s">
        <v>48</v>
      </c>
      <c r="D165" s="4">
        <v>3</v>
      </c>
      <c r="E165" s="27" t="s">
        <v>2</v>
      </c>
      <c r="F165" s="28"/>
      <c r="G165" s="3">
        <v>1522</v>
      </c>
      <c r="H165" s="17" t="s">
        <v>116</v>
      </c>
      <c r="I165" s="42">
        <v>43466</v>
      </c>
      <c r="J165" s="42">
        <v>43800</v>
      </c>
      <c r="K165" s="17"/>
    </row>
    <row r="166" spans="1:11" ht="12.75">
      <c r="A166" s="33">
        <v>2</v>
      </c>
      <c r="B166" s="16" t="s">
        <v>181</v>
      </c>
      <c r="C166" s="9" t="s">
        <v>49</v>
      </c>
      <c r="D166" s="4">
        <v>3</v>
      </c>
      <c r="E166" s="27" t="s">
        <v>2</v>
      </c>
      <c r="F166" s="28"/>
      <c r="G166" s="3">
        <v>3209.09</v>
      </c>
      <c r="H166" s="17" t="s">
        <v>116</v>
      </c>
      <c r="I166" s="42">
        <v>43466</v>
      </c>
      <c r="J166" s="42">
        <v>43800</v>
      </c>
      <c r="K166" s="17"/>
    </row>
    <row r="167" spans="1:11" ht="12.75">
      <c r="A167" s="33"/>
      <c r="B167" s="19" t="s">
        <v>5</v>
      </c>
      <c r="C167" s="1"/>
      <c r="D167" s="1"/>
      <c r="E167" s="1"/>
      <c r="F167" s="2"/>
      <c r="G167" s="5">
        <f>G165+G166</f>
        <v>4731.09</v>
      </c>
      <c r="H167" s="17"/>
      <c r="I167" s="42"/>
      <c r="J167" s="42"/>
      <c r="K167" s="17"/>
    </row>
    <row r="168" spans="1:11" ht="12.75">
      <c r="A168" s="33"/>
      <c r="B168" s="140" t="s">
        <v>6</v>
      </c>
      <c r="C168" s="1"/>
      <c r="D168" s="1"/>
      <c r="E168" s="1"/>
      <c r="F168" s="2"/>
      <c r="G168" s="139">
        <f>G167*119/100</f>
        <v>5629.9971</v>
      </c>
      <c r="H168" s="17"/>
      <c r="I168" s="42"/>
      <c r="J168" s="42"/>
      <c r="K168" s="17"/>
    </row>
    <row r="169" spans="1:11" ht="12.75">
      <c r="A169" s="33"/>
      <c r="B169" s="97" t="s">
        <v>192</v>
      </c>
      <c r="C169" s="1"/>
      <c r="D169" s="1"/>
      <c r="E169" s="1"/>
      <c r="F169" s="2"/>
      <c r="G169" s="99">
        <v>4000</v>
      </c>
      <c r="H169" s="17"/>
      <c r="I169" s="17"/>
      <c r="J169" s="17"/>
      <c r="K169" s="17"/>
    </row>
    <row r="170" spans="1:11" ht="12.75">
      <c r="A170" s="33"/>
      <c r="B170" s="19"/>
      <c r="C170" s="1"/>
      <c r="D170" s="1"/>
      <c r="E170" s="1"/>
      <c r="F170" s="2"/>
      <c r="G170" s="5"/>
      <c r="H170" s="17"/>
      <c r="I170" s="17"/>
      <c r="J170" s="17"/>
      <c r="K170" s="17"/>
    </row>
    <row r="171" spans="1:11" ht="12.75">
      <c r="A171" s="34"/>
      <c r="B171" s="19"/>
      <c r="C171" s="1"/>
      <c r="D171" s="1"/>
      <c r="E171" s="1"/>
      <c r="F171" s="2"/>
      <c r="G171" s="2"/>
      <c r="H171" s="17"/>
      <c r="I171" s="17"/>
      <c r="J171" s="17"/>
      <c r="K171" s="17"/>
    </row>
    <row r="172" spans="1:11" ht="12.75">
      <c r="A172" s="33"/>
      <c r="B172" s="22" t="s">
        <v>125</v>
      </c>
      <c r="C172" s="12"/>
      <c r="D172" s="4"/>
      <c r="E172" s="27"/>
      <c r="F172" s="28"/>
      <c r="G172" s="28"/>
      <c r="H172" s="17"/>
      <c r="I172" s="17"/>
      <c r="J172" s="17"/>
      <c r="K172" s="17"/>
    </row>
    <row r="173" spans="1:11" ht="12.75">
      <c r="A173" s="33">
        <v>1</v>
      </c>
      <c r="B173" s="17" t="s">
        <v>182</v>
      </c>
      <c r="C173" s="9" t="s">
        <v>34</v>
      </c>
      <c r="D173" s="4">
        <v>12</v>
      </c>
      <c r="E173" s="27" t="s">
        <v>73</v>
      </c>
      <c r="F173" s="28">
        <f>G173/D173</f>
        <v>2735.7141666666666</v>
      </c>
      <c r="G173" s="3">
        <v>32828.57</v>
      </c>
      <c r="H173" s="17" t="s">
        <v>116</v>
      </c>
      <c r="I173" s="42">
        <v>43466</v>
      </c>
      <c r="J173" s="42">
        <v>43800</v>
      </c>
      <c r="K173" s="17"/>
    </row>
    <row r="174" spans="1:11" ht="12.75">
      <c r="A174" s="33">
        <v>2</v>
      </c>
      <c r="B174" s="17" t="s">
        <v>19</v>
      </c>
      <c r="C174" s="9" t="s">
        <v>101</v>
      </c>
      <c r="D174" s="4">
        <v>12</v>
      </c>
      <c r="E174" s="27" t="s">
        <v>73</v>
      </c>
      <c r="F174" s="28">
        <f aca="true" t="shared" si="5" ref="F174:F180">G174/D174</f>
        <v>4144.416666666667</v>
      </c>
      <c r="G174" s="3">
        <v>49733</v>
      </c>
      <c r="H174" s="17" t="s">
        <v>116</v>
      </c>
      <c r="I174" s="42">
        <v>43466</v>
      </c>
      <c r="J174" s="42">
        <v>43800</v>
      </c>
      <c r="K174" s="17"/>
    </row>
    <row r="175" spans="1:11" ht="12.75">
      <c r="A175" s="33">
        <v>3</v>
      </c>
      <c r="B175" s="16" t="s">
        <v>62</v>
      </c>
      <c r="C175" s="12" t="s">
        <v>14</v>
      </c>
      <c r="D175" s="4">
        <v>12</v>
      </c>
      <c r="E175" s="27" t="s">
        <v>73</v>
      </c>
      <c r="F175" s="28">
        <f t="shared" si="5"/>
        <v>1075.5833333333333</v>
      </c>
      <c r="G175" s="3">
        <v>12907</v>
      </c>
      <c r="H175" s="17" t="s">
        <v>116</v>
      </c>
      <c r="I175" s="42">
        <v>43466</v>
      </c>
      <c r="J175" s="42">
        <v>43800</v>
      </c>
      <c r="K175" s="17"/>
    </row>
    <row r="176" spans="1:11" ht="12.75">
      <c r="A176" s="33">
        <v>4</v>
      </c>
      <c r="B176" s="17" t="s">
        <v>146</v>
      </c>
      <c r="C176" s="14" t="s">
        <v>60</v>
      </c>
      <c r="D176" s="4">
        <v>12</v>
      </c>
      <c r="E176" s="27" t="s">
        <v>73</v>
      </c>
      <c r="F176" s="28">
        <f t="shared" si="5"/>
        <v>6232.5</v>
      </c>
      <c r="G176" s="3">
        <v>74790</v>
      </c>
      <c r="H176" s="17" t="s">
        <v>116</v>
      </c>
      <c r="I176" s="42">
        <v>43466</v>
      </c>
      <c r="J176" s="42">
        <v>43800</v>
      </c>
      <c r="K176" s="17">
        <v>74790</v>
      </c>
    </row>
    <row r="177" spans="1:11" ht="12.75">
      <c r="A177" s="33">
        <v>5</v>
      </c>
      <c r="B177" s="17" t="s">
        <v>65</v>
      </c>
      <c r="C177" s="12" t="s">
        <v>50</v>
      </c>
      <c r="D177" s="4">
        <v>12</v>
      </c>
      <c r="E177" s="27" t="s">
        <v>73</v>
      </c>
      <c r="F177" s="28">
        <f t="shared" si="5"/>
        <v>140</v>
      </c>
      <c r="G177" s="3">
        <f>1999.2/119%</f>
        <v>1680</v>
      </c>
      <c r="H177" s="17" t="s">
        <v>116</v>
      </c>
      <c r="I177" s="42">
        <v>43466</v>
      </c>
      <c r="J177" s="42">
        <v>43800</v>
      </c>
      <c r="K177" s="17"/>
    </row>
    <row r="178" spans="1:11" ht="12.75">
      <c r="A178" s="33">
        <v>6</v>
      </c>
      <c r="B178" s="17" t="s">
        <v>66</v>
      </c>
      <c r="C178" s="12" t="s">
        <v>67</v>
      </c>
      <c r="D178" s="4">
        <v>12</v>
      </c>
      <c r="E178" s="27" t="s">
        <v>73</v>
      </c>
      <c r="F178" s="28">
        <f t="shared" si="5"/>
        <v>84.08333333333333</v>
      </c>
      <c r="G178" s="3">
        <v>1009</v>
      </c>
      <c r="H178" s="17" t="s">
        <v>116</v>
      </c>
      <c r="I178" s="42">
        <v>43466</v>
      </c>
      <c r="J178" s="42">
        <v>43800</v>
      </c>
      <c r="K178" s="17"/>
    </row>
    <row r="179" spans="1:11" ht="12.75">
      <c r="A179" s="33">
        <v>7</v>
      </c>
      <c r="B179" s="17" t="s">
        <v>68</v>
      </c>
      <c r="C179" s="12" t="s">
        <v>69</v>
      </c>
      <c r="D179" s="4">
        <v>12</v>
      </c>
      <c r="E179" s="27" t="s">
        <v>73</v>
      </c>
      <c r="F179" s="28">
        <f t="shared" si="5"/>
        <v>420.1666666666667</v>
      </c>
      <c r="G179" s="3">
        <v>5042</v>
      </c>
      <c r="H179" s="17" t="s">
        <v>116</v>
      </c>
      <c r="I179" s="42">
        <v>43466</v>
      </c>
      <c r="J179" s="42">
        <v>43800</v>
      </c>
      <c r="K179" s="17"/>
    </row>
    <row r="180" spans="1:11" ht="12.75">
      <c r="A180" s="33">
        <v>8</v>
      </c>
      <c r="B180" s="16" t="s">
        <v>15</v>
      </c>
      <c r="C180" s="10" t="s">
        <v>11</v>
      </c>
      <c r="D180" s="4">
        <v>12</v>
      </c>
      <c r="E180" s="27" t="s">
        <v>73</v>
      </c>
      <c r="F180" s="28">
        <f t="shared" si="5"/>
        <v>245.41666666666666</v>
      </c>
      <c r="G180" s="3">
        <v>2945</v>
      </c>
      <c r="H180" s="17" t="s">
        <v>116</v>
      </c>
      <c r="I180" s="42">
        <v>43466</v>
      </c>
      <c r="J180" s="42">
        <v>43800</v>
      </c>
      <c r="K180" s="17"/>
    </row>
    <row r="181" spans="1:11" ht="12.75">
      <c r="A181" s="33">
        <v>9</v>
      </c>
      <c r="B181" s="16" t="s">
        <v>53</v>
      </c>
      <c r="C181" s="9" t="s">
        <v>55</v>
      </c>
      <c r="D181" s="4">
        <v>1</v>
      </c>
      <c r="E181" s="27" t="s">
        <v>183</v>
      </c>
      <c r="F181" s="28">
        <v>1680</v>
      </c>
      <c r="G181" s="3">
        <v>1680</v>
      </c>
      <c r="H181" s="17" t="s">
        <v>116</v>
      </c>
      <c r="I181" s="42">
        <v>43466</v>
      </c>
      <c r="J181" s="42">
        <v>43800</v>
      </c>
      <c r="K181" s="17"/>
    </row>
    <row r="182" spans="1:11" ht="12.75">
      <c r="A182" s="33">
        <v>10</v>
      </c>
      <c r="B182" s="16" t="s">
        <v>70</v>
      </c>
      <c r="C182" s="9" t="s">
        <v>71</v>
      </c>
      <c r="D182" s="4">
        <v>4</v>
      </c>
      <c r="E182" s="27" t="s">
        <v>73</v>
      </c>
      <c r="F182" s="3">
        <f>G182/D182</f>
        <v>595.5</v>
      </c>
      <c r="G182" s="3">
        <v>2382</v>
      </c>
      <c r="H182" s="17" t="s">
        <v>116</v>
      </c>
      <c r="I182" s="42">
        <v>43466</v>
      </c>
      <c r="J182" s="42">
        <v>43800</v>
      </c>
      <c r="K182" s="17"/>
    </row>
    <row r="183" spans="1:11" ht="22.5">
      <c r="A183" s="33">
        <v>11</v>
      </c>
      <c r="B183" s="18" t="s">
        <v>127</v>
      </c>
      <c r="C183" s="9" t="s">
        <v>128</v>
      </c>
      <c r="D183" s="4">
        <v>4</v>
      </c>
      <c r="E183" s="27" t="s">
        <v>130</v>
      </c>
      <c r="F183" s="3">
        <f>G183/D183</f>
        <v>525</v>
      </c>
      <c r="G183" s="3">
        <f>2499/119%</f>
        <v>2100</v>
      </c>
      <c r="H183" s="17" t="s">
        <v>116</v>
      </c>
      <c r="I183" s="42">
        <v>43466</v>
      </c>
      <c r="J183" s="42">
        <v>43800</v>
      </c>
      <c r="K183" s="17"/>
    </row>
    <row r="184" spans="1:11" ht="12.75">
      <c r="A184" s="33">
        <v>12</v>
      </c>
      <c r="B184" s="18" t="s">
        <v>147</v>
      </c>
      <c r="C184" s="9" t="s">
        <v>74</v>
      </c>
      <c r="D184" s="39">
        <v>12</v>
      </c>
      <c r="E184" s="27" t="s">
        <v>73</v>
      </c>
      <c r="F184" s="110">
        <v>60</v>
      </c>
      <c r="G184" s="3">
        <v>2576</v>
      </c>
      <c r="H184" s="17" t="s">
        <v>116</v>
      </c>
      <c r="I184" s="42">
        <v>43466</v>
      </c>
      <c r="J184" s="42">
        <v>43800</v>
      </c>
      <c r="K184" s="17"/>
    </row>
    <row r="185" spans="1:11" ht="12.75">
      <c r="A185" s="33">
        <v>13</v>
      </c>
      <c r="B185" s="16" t="s">
        <v>170</v>
      </c>
      <c r="C185" s="9" t="s">
        <v>46</v>
      </c>
      <c r="D185" s="48">
        <v>12</v>
      </c>
      <c r="E185" s="27" t="s">
        <v>73</v>
      </c>
      <c r="F185" s="111">
        <v>0</v>
      </c>
      <c r="G185" s="3">
        <f>D185*F185</f>
        <v>0</v>
      </c>
      <c r="H185" s="17" t="s">
        <v>116</v>
      </c>
      <c r="I185" s="42">
        <v>43466</v>
      </c>
      <c r="J185" s="42">
        <v>43800</v>
      </c>
      <c r="K185" s="17"/>
    </row>
    <row r="186" spans="1:11" ht="12.75">
      <c r="A186" s="33">
        <v>15</v>
      </c>
      <c r="B186" s="16" t="s">
        <v>193</v>
      </c>
      <c r="C186" s="9"/>
      <c r="D186" s="48">
        <v>12</v>
      </c>
      <c r="E186" s="27" t="s">
        <v>73</v>
      </c>
      <c r="F186" s="111">
        <v>264</v>
      </c>
      <c r="G186" s="3">
        <v>2763</v>
      </c>
      <c r="H186" s="17" t="s">
        <v>116</v>
      </c>
      <c r="I186" s="42">
        <v>43466</v>
      </c>
      <c r="J186" s="42">
        <v>43800</v>
      </c>
      <c r="K186" s="17"/>
    </row>
    <row r="187" spans="1:11" ht="12.75">
      <c r="A187" s="33"/>
      <c r="B187" s="16"/>
      <c r="C187" s="47"/>
      <c r="D187" s="48"/>
      <c r="E187" s="27"/>
      <c r="F187" s="111"/>
      <c r="G187" s="3"/>
      <c r="H187" s="17"/>
      <c r="I187" s="42"/>
      <c r="J187" s="42"/>
      <c r="K187" s="17"/>
    </row>
    <row r="188" spans="1:11" ht="12.75">
      <c r="A188" s="33"/>
      <c r="B188" s="19" t="s">
        <v>5</v>
      </c>
      <c r="C188" s="12"/>
      <c r="D188" s="1"/>
      <c r="E188" s="1"/>
      <c r="F188" s="2"/>
      <c r="G188" s="5">
        <f>SUM(G173:G186)</f>
        <v>192435.57</v>
      </c>
      <c r="H188" s="17"/>
      <c r="I188" s="17"/>
      <c r="J188" s="17"/>
      <c r="K188" s="17"/>
    </row>
    <row r="189" spans="1:11" ht="12.75">
      <c r="A189" s="33"/>
      <c r="B189" s="19" t="s">
        <v>6</v>
      </c>
      <c r="C189" s="12"/>
      <c r="D189" s="1"/>
      <c r="E189" s="1"/>
      <c r="F189" s="2"/>
      <c r="G189" s="5">
        <f>G188*119/100</f>
        <v>228998.32830000002</v>
      </c>
      <c r="H189" s="17"/>
      <c r="I189" s="17"/>
      <c r="J189" s="17"/>
      <c r="K189" s="17"/>
    </row>
    <row r="190" spans="1:11" ht="12.75">
      <c r="A190" s="33"/>
      <c r="H190" s="17"/>
      <c r="I190" s="17"/>
      <c r="J190" s="17"/>
      <c r="K190" s="17"/>
    </row>
    <row r="191" spans="1:11" ht="12.75">
      <c r="A191" s="33"/>
      <c r="B191" s="19"/>
      <c r="C191" s="12"/>
      <c r="D191" s="1"/>
      <c r="E191" s="1"/>
      <c r="F191" s="2"/>
      <c r="G191" s="5"/>
      <c r="H191" s="17"/>
      <c r="I191" s="17"/>
      <c r="J191" s="17"/>
      <c r="K191" s="17"/>
    </row>
    <row r="192" spans="1:11" ht="12.75">
      <c r="A192" s="33"/>
      <c r="B192" s="25" t="s">
        <v>25</v>
      </c>
      <c r="C192" s="12"/>
      <c r="D192" s="4"/>
      <c r="E192" s="27"/>
      <c r="F192" s="28"/>
      <c r="G192" s="3"/>
      <c r="H192" s="17"/>
      <c r="I192" s="17"/>
      <c r="J192" s="17"/>
      <c r="K192" s="17"/>
    </row>
    <row r="193" spans="1:11" ht="33.75">
      <c r="A193" s="33">
        <v>1</v>
      </c>
      <c r="B193" s="127" t="s">
        <v>278</v>
      </c>
      <c r="C193" s="9"/>
      <c r="D193" s="4">
        <v>12</v>
      </c>
      <c r="E193" s="27"/>
      <c r="F193" s="28"/>
      <c r="G193" s="3">
        <v>5806</v>
      </c>
      <c r="H193" s="17" t="s">
        <v>116</v>
      </c>
      <c r="I193" s="42">
        <v>43466</v>
      </c>
      <c r="J193" s="42">
        <v>43800</v>
      </c>
      <c r="K193" s="17"/>
    </row>
    <row r="194" spans="1:11" ht="12.75">
      <c r="A194" s="33"/>
      <c r="B194" s="19" t="s">
        <v>5</v>
      </c>
      <c r="C194" s="10"/>
      <c r="D194" s="4"/>
      <c r="E194" s="27"/>
      <c r="F194" s="37"/>
      <c r="G194" s="5">
        <f>SUM(G193:G193)</f>
        <v>5806</v>
      </c>
      <c r="H194" s="17"/>
      <c r="I194" s="17"/>
      <c r="J194" s="17"/>
      <c r="K194" s="17"/>
    </row>
    <row r="195" spans="1:11" ht="12.75">
      <c r="A195" s="33"/>
      <c r="B195" s="140" t="s">
        <v>6</v>
      </c>
      <c r="C195" s="10"/>
      <c r="D195" s="4"/>
      <c r="E195" s="27"/>
      <c r="F195" s="37"/>
      <c r="G195" s="5">
        <f>G194*119/100</f>
        <v>6909.14</v>
      </c>
      <c r="H195" s="17"/>
      <c r="I195" s="17"/>
      <c r="J195" s="17"/>
      <c r="K195" s="17"/>
    </row>
    <row r="196" spans="1:14" ht="12.75">
      <c r="A196" s="34"/>
      <c r="B196" s="21" t="s">
        <v>30</v>
      </c>
      <c r="C196" s="13"/>
      <c r="D196" s="7"/>
      <c r="E196" s="7"/>
      <c r="F196" s="112"/>
      <c r="G196" s="141">
        <f>G189+G195</f>
        <v>235907.46830000004</v>
      </c>
      <c r="H196" s="17"/>
      <c r="I196" s="17"/>
      <c r="J196" s="17"/>
      <c r="K196" s="17"/>
      <c r="M196" s="125"/>
      <c r="N196" s="126"/>
    </row>
    <row r="197" spans="1:11" ht="12.75">
      <c r="A197" s="34"/>
      <c r="B197" s="97" t="s">
        <v>192</v>
      </c>
      <c r="C197" s="12"/>
      <c r="D197" s="1"/>
      <c r="E197" s="1"/>
      <c r="F197" s="2"/>
      <c r="G197" s="99">
        <v>290000</v>
      </c>
      <c r="H197" s="17"/>
      <c r="I197" s="17"/>
      <c r="J197" s="17"/>
      <c r="K197" s="17"/>
    </row>
    <row r="198" spans="1:11" ht="12.75">
      <c r="A198" s="34"/>
      <c r="B198" s="21"/>
      <c r="C198" s="12"/>
      <c r="D198" s="1"/>
      <c r="E198" s="1"/>
      <c r="F198" s="2"/>
      <c r="G198" s="6"/>
      <c r="H198" s="17"/>
      <c r="I198" s="17"/>
      <c r="J198" s="17"/>
      <c r="K198" s="17"/>
    </row>
    <row r="199" spans="1:11" ht="12.75">
      <c r="A199" s="34"/>
      <c r="B199" s="21"/>
      <c r="C199" s="12"/>
      <c r="D199" s="1"/>
      <c r="E199" s="1"/>
      <c r="F199" s="2"/>
      <c r="G199" s="6"/>
      <c r="H199" s="17"/>
      <c r="I199" s="17"/>
      <c r="J199" s="17"/>
      <c r="K199" s="17"/>
    </row>
    <row r="200" spans="1:11" ht="12.75" customHeight="1">
      <c r="A200" s="34"/>
      <c r="B200" s="20" t="s">
        <v>21</v>
      </c>
      <c r="C200" s="12"/>
      <c r="D200" s="1"/>
      <c r="E200" s="1"/>
      <c r="F200" s="2"/>
      <c r="G200" s="3"/>
      <c r="H200" s="17"/>
      <c r="I200" s="17"/>
      <c r="J200" s="17"/>
      <c r="K200" s="17"/>
    </row>
    <row r="201" spans="1:11" ht="12.75" customHeight="1">
      <c r="A201" s="34">
        <v>1</v>
      </c>
      <c r="B201" s="18" t="s">
        <v>148</v>
      </c>
      <c r="C201" s="60" t="s">
        <v>171</v>
      </c>
      <c r="D201" s="1">
        <v>3</v>
      </c>
      <c r="E201" s="1" t="s">
        <v>149</v>
      </c>
      <c r="F201" s="3">
        <v>400</v>
      </c>
      <c r="G201" s="3">
        <f>D201*F201</f>
        <v>1200</v>
      </c>
      <c r="H201" s="17"/>
      <c r="I201" s="42">
        <v>43466</v>
      </c>
      <c r="J201" s="42">
        <v>43800</v>
      </c>
      <c r="K201" s="17"/>
    </row>
    <row r="202" spans="1:11" ht="12.75" customHeight="1">
      <c r="A202" s="34">
        <v>2</v>
      </c>
      <c r="B202" s="18" t="s">
        <v>286</v>
      </c>
      <c r="C202" s="60" t="s">
        <v>172</v>
      </c>
      <c r="D202" s="1">
        <v>8</v>
      </c>
      <c r="E202" s="1" t="s">
        <v>149</v>
      </c>
      <c r="F202" s="3">
        <v>707.5</v>
      </c>
      <c r="G202" s="3">
        <f>D202*F202</f>
        <v>5660</v>
      </c>
      <c r="H202" s="17"/>
      <c r="I202" s="42">
        <v>43466</v>
      </c>
      <c r="J202" s="42">
        <v>43800</v>
      </c>
      <c r="K202" s="17"/>
    </row>
    <row r="203" spans="1:11" ht="12.75" customHeight="1">
      <c r="A203" s="34">
        <v>3</v>
      </c>
      <c r="B203" s="18" t="s">
        <v>284</v>
      </c>
      <c r="C203" s="60"/>
      <c r="D203" s="1">
        <v>1</v>
      </c>
      <c r="E203" s="1" t="s">
        <v>149</v>
      </c>
      <c r="F203" s="3">
        <v>604</v>
      </c>
      <c r="G203" s="3">
        <v>604</v>
      </c>
      <c r="H203" s="17"/>
      <c r="I203" s="42"/>
      <c r="J203" s="42"/>
      <c r="K203" s="17"/>
    </row>
    <row r="204" spans="1:11" ht="12.75" customHeight="1">
      <c r="A204" s="34">
        <v>4</v>
      </c>
      <c r="B204" s="18" t="s">
        <v>285</v>
      </c>
      <c r="C204" s="60"/>
      <c r="D204" s="1">
        <v>1</v>
      </c>
      <c r="E204" s="1" t="s">
        <v>149</v>
      </c>
      <c r="F204" s="3">
        <v>632</v>
      </c>
      <c r="G204" s="3">
        <v>632</v>
      </c>
      <c r="H204" s="17"/>
      <c r="I204" s="42"/>
      <c r="J204" s="42"/>
      <c r="K204" s="17"/>
    </row>
    <row r="205" spans="1:11" ht="12.75" customHeight="1">
      <c r="A205" s="34">
        <v>5</v>
      </c>
      <c r="B205" s="18" t="s">
        <v>291</v>
      </c>
      <c r="C205" s="60"/>
      <c r="D205" s="1">
        <v>1</v>
      </c>
      <c r="E205" s="1" t="s">
        <v>149</v>
      </c>
      <c r="F205" s="3">
        <v>430</v>
      </c>
      <c r="G205" s="3">
        <v>430</v>
      </c>
      <c r="H205" s="17"/>
      <c r="I205" s="42"/>
      <c r="J205" s="42"/>
      <c r="K205" s="17"/>
    </row>
    <row r="206" spans="1:11" ht="12.75" customHeight="1">
      <c r="A206" s="34">
        <v>6</v>
      </c>
      <c r="B206" s="18" t="s">
        <v>290</v>
      </c>
      <c r="C206" s="60"/>
      <c r="D206" s="1">
        <v>6</v>
      </c>
      <c r="E206" s="1"/>
      <c r="F206" s="3">
        <v>1100</v>
      </c>
      <c r="G206" s="3">
        <f>D206*F206</f>
        <v>6600</v>
      </c>
      <c r="H206" s="17"/>
      <c r="I206" s="42"/>
      <c r="J206" s="42"/>
      <c r="K206" s="17"/>
    </row>
    <row r="207" spans="1:11" ht="12.75">
      <c r="A207" s="34"/>
      <c r="B207" s="19" t="s">
        <v>5</v>
      </c>
      <c r="C207" s="12"/>
      <c r="D207" s="1"/>
      <c r="E207" s="1"/>
      <c r="F207" s="2"/>
      <c r="G207" s="5">
        <f>SUM(G201:G206)</f>
        <v>15126</v>
      </c>
      <c r="H207" s="17"/>
      <c r="I207" s="17"/>
      <c r="J207" s="17"/>
      <c r="K207" s="17"/>
    </row>
    <row r="208" spans="1:11" ht="12.75">
      <c r="A208" s="34"/>
      <c r="B208" s="140" t="s">
        <v>6</v>
      </c>
      <c r="C208" s="12"/>
      <c r="D208" s="1"/>
      <c r="E208" s="1"/>
      <c r="F208" s="2"/>
      <c r="G208" s="141">
        <f>G207*119%</f>
        <v>17999.94</v>
      </c>
      <c r="H208" s="17"/>
      <c r="I208" s="17"/>
      <c r="J208" s="17"/>
      <c r="K208" s="17"/>
    </row>
    <row r="209" spans="1:11" ht="12.75">
      <c r="A209" s="34"/>
      <c r="B209" s="97" t="s">
        <v>192</v>
      </c>
      <c r="C209" s="12"/>
      <c r="D209" s="1"/>
      <c r="E209" s="1"/>
      <c r="F209" s="2"/>
      <c r="G209" s="99">
        <v>16000</v>
      </c>
      <c r="H209" s="17"/>
      <c r="I209" s="17"/>
      <c r="J209" s="17"/>
      <c r="K209" s="17"/>
    </row>
    <row r="210" spans="1:11" ht="12.75">
      <c r="A210" s="34"/>
      <c r="B210" s="19"/>
      <c r="C210" s="12"/>
      <c r="D210" s="1"/>
      <c r="E210" s="1"/>
      <c r="F210" s="2"/>
      <c r="G210" s="6"/>
      <c r="H210" s="17"/>
      <c r="I210" s="17"/>
      <c r="J210" s="17"/>
      <c r="K210" s="17"/>
    </row>
    <row r="211" spans="1:11" ht="12.75">
      <c r="A211" s="34"/>
      <c r="B211" s="19"/>
      <c r="C211" s="12"/>
      <c r="D211" s="1"/>
      <c r="E211" s="1"/>
      <c r="F211" s="2"/>
      <c r="G211" s="6"/>
      <c r="H211" s="17"/>
      <c r="I211" s="17"/>
      <c r="J211" s="17"/>
      <c r="K211" s="17"/>
    </row>
    <row r="212" spans="1:11" ht="61.5" customHeight="1">
      <c r="A212" s="34">
        <v>1</v>
      </c>
      <c r="B212" s="18" t="s">
        <v>194</v>
      </c>
      <c r="C212" s="94" t="s">
        <v>190</v>
      </c>
      <c r="D212" s="1"/>
      <c r="E212" s="1"/>
      <c r="F212" s="2">
        <v>840</v>
      </c>
      <c r="G212" s="88">
        <v>840</v>
      </c>
      <c r="H212" s="17"/>
      <c r="I212" s="42">
        <v>43466</v>
      </c>
      <c r="J212" s="42">
        <v>43800</v>
      </c>
      <c r="K212" s="17"/>
    </row>
    <row r="213" spans="1:11" ht="12.75">
      <c r="A213" s="34"/>
      <c r="B213" s="19" t="s">
        <v>6</v>
      </c>
      <c r="C213" s="12"/>
      <c r="D213" s="1"/>
      <c r="E213" s="1"/>
      <c r="F213" s="2"/>
      <c r="G213" s="6">
        <f>G212*119%</f>
        <v>999.5999999999999</v>
      </c>
      <c r="H213" s="17"/>
      <c r="I213" s="17"/>
      <c r="J213" s="17"/>
      <c r="K213" s="17"/>
    </row>
    <row r="214" spans="1:11" ht="12.75">
      <c r="A214" s="34"/>
      <c r="B214" s="97" t="s">
        <v>192</v>
      </c>
      <c r="C214" s="12"/>
      <c r="D214" s="1"/>
      <c r="E214" s="1"/>
      <c r="F214" s="2"/>
      <c r="G214" s="99">
        <v>1000</v>
      </c>
      <c r="H214" s="17"/>
      <c r="I214" s="17"/>
      <c r="J214" s="17"/>
      <c r="K214" s="17"/>
    </row>
    <row r="215" spans="1:11" ht="12.75">
      <c r="A215" s="34"/>
      <c r="B215" s="19"/>
      <c r="C215" s="12"/>
      <c r="D215" s="1"/>
      <c r="E215" s="1"/>
      <c r="F215" s="2"/>
      <c r="G215" s="6"/>
      <c r="H215" s="17"/>
      <c r="I215" s="17"/>
      <c r="J215" s="17"/>
      <c r="K215" s="17"/>
    </row>
    <row r="216" spans="1:11" ht="12.75">
      <c r="A216" s="34">
        <v>1</v>
      </c>
      <c r="B216" s="19" t="s">
        <v>287</v>
      </c>
      <c r="C216" s="12"/>
      <c r="D216" s="1"/>
      <c r="E216" s="1"/>
      <c r="F216" s="2"/>
      <c r="G216" s="6"/>
      <c r="H216" s="17"/>
      <c r="I216" s="17"/>
      <c r="J216" s="17"/>
      <c r="K216" s="17"/>
    </row>
    <row r="217" spans="1:11" ht="12.75">
      <c r="A217" s="34"/>
      <c r="B217" s="19"/>
      <c r="C217" s="12"/>
      <c r="D217" s="1"/>
      <c r="E217" s="1"/>
      <c r="F217" s="2"/>
      <c r="G217" s="6"/>
      <c r="H217" s="17"/>
      <c r="I217" s="17"/>
      <c r="J217" s="17"/>
      <c r="K217" s="17"/>
    </row>
    <row r="218" spans="1:11" ht="12.75">
      <c r="A218" s="34"/>
      <c r="B218" s="19"/>
      <c r="C218" s="12"/>
      <c r="D218" s="1"/>
      <c r="E218" s="1"/>
      <c r="F218" s="2"/>
      <c r="G218" s="89"/>
      <c r="H218" s="17"/>
      <c r="I218" s="17"/>
      <c r="J218" s="17"/>
      <c r="K218" s="17"/>
    </row>
    <row r="219" spans="1:11" ht="12.75">
      <c r="A219" s="34"/>
      <c r="B219" s="19" t="s">
        <v>150</v>
      </c>
      <c r="C219" s="12" t="s">
        <v>189</v>
      </c>
      <c r="D219" s="1"/>
      <c r="E219" s="1"/>
      <c r="F219" s="2">
        <v>0</v>
      </c>
      <c r="G219" s="88">
        <v>0</v>
      </c>
      <c r="H219" s="17"/>
      <c r="I219" s="17"/>
      <c r="J219" s="17"/>
      <c r="K219" s="17"/>
    </row>
    <row r="220" spans="1:11" ht="12.75">
      <c r="A220" s="34"/>
      <c r="B220" s="19" t="s">
        <v>6</v>
      </c>
      <c r="C220" s="12"/>
      <c r="D220" s="1"/>
      <c r="E220" s="1"/>
      <c r="F220" s="2"/>
      <c r="G220" s="6">
        <f>G219*119%</f>
        <v>0</v>
      </c>
      <c r="H220" s="17"/>
      <c r="I220" s="17"/>
      <c r="J220" s="17"/>
      <c r="K220" s="17"/>
    </row>
    <row r="221" spans="1:11" ht="12.75">
      <c r="A221" s="34"/>
      <c r="B221" s="97" t="s">
        <v>192</v>
      </c>
      <c r="C221" s="12"/>
      <c r="D221" s="1"/>
      <c r="E221" s="1"/>
      <c r="F221" s="2"/>
      <c r="G221" s="99">
        <v>0</v>
      </c>
      <c r="H221" s="17"/>
      <c r="I221" s="17"/>
      <c r="J221" s="17"/>
      <c r="K221" s="17"/>
    </row>
    <row r="222" spans="1:11" ht="12.75">
      <c r="A222" s="34"/>
      <c r="B222" s="21"/>
      <c r="C222" s="12"/>
      <c r="D222" s="1"/>
      <c r="E222" s="1"/>
      <c r="F222" s="2"/>
      <c r="G222" s="6"/>
      <c r="H222" s="17"/>
      <c r="I222" s="17"/>
      <c r="J222" s="17"/>
      <c r="K222" s="17"/>
    </row>
    <row r="223" spans="1:11" ht="12.75">
      <c r="A223" s="33"/>
      <c r="B223" s="26" t="s">
        <v>26</v>
      </c>
      <c r="C223" s="10"/>
      <c r="D223" s="4"/>
      <c r="E223" s="27"/>
      <c r="F223" s="37"/>
      <c r="G223" s="5"/>
      <c r="H223" s="17"/>
      <c r="I223" s="17"/>
      <c r="J223" s="17"/>
      <c r="K223" s="17"/>
    </row>
    <row r="224" spans="1:11" ht="12.75">
      <c r="A224" s="33">
        <v>1</v>
      </c>
      <c r="B224" s="16" t="s">
        <v>80</v>
      </c>
      <c r="C224" s="9" t="s">
        <v>51</v>
      </c>
      <c r="D224" s="4">
        <v>3</v>
      </c>
      <c r="E224" s="27" t="s">
        <v>2</v>
      </c>
      <c r="F224" s="38">
        <v>80</v>
      </c>
      <c r="G224" s="38">
        <f>D224*F224</f>
        <v>240</v>
      </c>
      <c r="H224" s="17" t="s">
        <v>116</v>
      </c>
      <c r="I224" s="42">
        <v>43466</v>
      </c>
      <c r="J224" s="42">
        <v>43800</v>
      </c>
      <c r="K224" s="17"/>
    </row>
    <row r="225" spans="1:11" ht="12.75">
      <c r="A225" s="33">
        <v>2</v>
      </c>
      <c r="B225" s="16" t="s">
        <v>18</v>
      </c>
      <c r="C225" s="9" t="s">
        <v>52</v>
      </c>
      <c r="D225" s="4">
        <v>3</v>
      </c>
      <c r="E225" s="27" t="s">
        <v>2</v>
      </c>
      <c r="F225" s="38">
        <v>3700</v>
      </c>
      <c r="G225" s="38">
        <v>3700</v>
      </c>
      <c r="H225" s="17" t="s">
        <v>116</v>
      </c>
      <c r="I225" s="42">
        <v>43466</v>
      </c>
      <c r="J225" s="42">
        <v>43800</v>
      </c>
      <c r="K225" s="17"/>
    </row>
    <row r="226" spans="1:11" ht="12.75">
      <c r="A226" s="33">
        <v>3</v>
      </c>
      <c r="B226" s="16" t="s">
        <v>17</v>
      </c>
      <c r="C226" s="9" t="s">
        <v>52</v>
      </c>
      <c r="D226" s="4">
        <v>3</v>
      </c>
      <c r="E226" s="27" t="s">
        <v>2</v>
      </c>
      <c r="F226" s="38">
        <v>2625</v>
      </c>
      <c r="G226" s="38">
        <v>2625</v>
      </c>
      <c r="H226" s="17" t="s">
        <v>116</v>
      </c>
      <c r="I226" s="42">
        <v>43466</v>
      </c>
      <c r="J226" s="42">
        <v>43800</v>
      </c>
      <c r="K226" s="17"/>
    </row>
    <row r="227" spans="1:11" ht="22.5">
      <c r="A227" s="33">
        <v>5</v>
      </c>
      <c r="B227" s="18" t="s">
        <v>184</v>
      </c>
      <c r="C227" s="9"/>
      <c r="D227" s="4"/>
      <c r="E227" s="27"/>
      <c r="F227" s="37">
        <v>1586</v>
      </c>
      <c r="G227" s="37">
        <v>1586.25</v>
      </c>
      <c r="H227" s="17" t="s">
        <v>116</v>
      </c>
      <c r="I227" s="42">
        <v>43466</v>
      </c>
      <c r="J227" s="42">
        <v>43800</v>
      </c>
      <c r="K227" s="17"/>
    </row>
    <row r="228" spans="1:11" ht="12.75">
      <c r="A228" s="33"/>
      <c r="B228" s="19" t="s">
        <v>5</v>
      </c>
      <c r="C228" s="10"/>
      <c r="D228" s="4"/>
      <c r="E228" s="27"/>
      <c r="F228" s="37"/>
      <c r="G228" s="5">
        <f>SUM(G224:G227)</f>
        <v>8151.25</v>
      </c>
      <c r="H228" s="17"/>
      <c r="I228" s="17"/>
      <c r="J228" s="17"/>
      <c r="K228" s="17"/>
    </row>
    <row r="229" spans="1:11" ht="12.75">
      <c r="A229" s="33"/>
      <c r="B229" s="140" t="s">
        <v>6</v>
      </c>
      <c r="C229" s="12"/>
      <c r="D229" s="4"/>
      <c r="E229" s="27"/>
      <c r="F229" s="37"/>
      <c r="G229" s="141">
        <f>G228*119%</f>
        <v>9699.9875</v>
      </c>
      <c r="H229" s="17"/>
      <c r="I229" s="17"/>
      <c r="J229" s="17"/>
      <c r="K229" s="17"/>
    </row>
    <row r="230" spans="1:11" ht="12.75">
      <c r="A230" s="33"/>
      <c r="B230" s="97" t="s">
        <v>192</v>
      </c>
      <c r="C230" s="12"/>
      <c r="D230" s="4"/>
      <c r="E230" s="27"/>
      <c r="F230" s="37"/>
      <c r="G230" s="99">
        <v>13000</v>
      </c>
      <c r="H230" s="17"/>
      <c r="I230" s="17"/>
      <c r="J230" s="17"/>
      <c r="K230" s="17"/>
    </row>
    <row r="231" spans="1:11" ht="12.75">
      <c r="A231" s="33"/>
      <c r="B231" s="21"/>
      <c r="C231" s="10"/>
      <c r="D231" s="4"/>
      <c r="E231" s="4"/>
      <c r="F231" s="3"/>
      <c r="G231" s="6"/>
      <c r="H231" s="17"/>
      <c r="I231" s="17"/>
      <c r="J231" s="17"/>
      <c r="K231" s="17"/>
    </row>
    <row r="232" spans="1:11" ht="12.75">
      <c r="A232" s="33"/>
      <c r="B232" s="26" t="s">
        <v>187</v>
      </c>
      <c r="C232" s="10"/>
      <c r="D232" s="4"/>
      <c r="E232" s="4"/>
      <c r="F232" s="3"/>
      <c r="G232" s="6"/>
      <c r="H232" s="17"/>
      <c r="I232" s="17"/>
      <c r="J232" s="17"/>
      <c r="K232" s="17"/>
    </row>
    <row r="233" spans="1:11" ht="12.75">
      <c r="A233" s="33"/>
      <c r="B233" s="25" t="s">
        <v>195</v>
      </c>
      <c r="C233" s="10"/>
      <c r="D233" s="4"/>
      <c r="E233" s="4"/>
      <c r="F233" s="3"/>
      <c r="G233" s="6"/>
      <c r="H233" s="17"/>
      <c r="I233" s="17"/>
      <c r="J233" s="17"/>
      <c r="K233" s="17"/>
    </row>
    <row r="234" spans="1:11" ht="12.75">
      <c r="A234" s="33"/>
      <c r="B234" s="18" t="s">
        <v>196</v>
      </c>
      <c r="C234" s="10"/>
      <c r="D234" s="4">
        <v>1</v>
      </c>
      <c r="E234" s="4"/>
      <c r="F234" s="3">
        <v>0</v>
      </c>
      <c r="G234" s="5">
        <v>0</v>
      </c>
      <c r="H234" s="17"/>
      <c r="I234" s="17"/>
      <c r="J234" s="17"/>
      <c r="K234" s="17"/>
    </row>
    <row r="235" spans="1:11" ht="12.75">
      <c r="A235" s="33"/>
      <c r="B235" s="97" t="s">
        <v>192</v>
      </c>
      <c r="C235" s="10"/>
      <c r="D235" s="4"/>
      <c r="E235" s="4"/>
      <c r="F235" s="3"/>
      <c r="G235" s="99">
        <v>65000</v>
      </c>
      <c r="H235" s="17"/>
      <c r="I235" s="17"/>
      <c r="J235" s="17"/>
      <c r="K235" s="17"/>
    </row>
    <row r="236" spans="1:11" ht="12.75">
      <c r="A236" s="33"/>
      <c r="B236" s="18"/>
      <c r="C236" s="10"/>
      <c r="D236" s="4"/>
      <c r="E236" s="4"/>
      <c r="F236" s="3"/>
      <c r="G236" s="5"/>
      <c r="H236" s="17"/>
      <c r="I236" s="17"/>
      <c r="J236" s="17"/>
      <c r="K236" s="17"/>
    </row>
    <row r="237" spans="1:11" ht="12.75">
      <c r="A237" s="33"/>
      <c r="B237" s="25" t="s">
        <v>185</v>
      </c>
      <c r="C237" s="10"/>
      <c r="D237" s="4"/>
      <c r="E237" s="4"/>
      <c r="F237" s="3"/>
      <c r="G237" s="6"/>
      <c r="H237" s="17"/>
      <c r="I237" s="17"/>
      <c r="J237" s="17"/>
      <c r="K237" s="17"/>
    </row>
    <row r="238" spans="1:11" ht="22.5">
      <c r="A238" s="33"/>
      <c r="B238" s="18" t="s">
        <v>279</v>
      </c>
      <c r="C238" s="60" t="s">
        <v>174</v>
      </c>
      <c r="D238" s="4">
        <v>1</v>
      </c>
      <c r="E238" s="4" t="s">
        <v>2</v>
      </c>
      <c r="F238" s="3">
        <v>9243</v>
      </c>
      <c r="G238" s="3">
        <v>9243</v>
      </c>
      <c r="H238" s="17" t="s">
        <v>116</v>
      </c>
      <c r="I238" s="42">
        <v>43466</v>
      </c>
      <c r="J238" s="42">
        <v>43800</v>
      </c>
      <c r="K238" s="17"/>
    </row>
    <row r="239" spans="1:11" ht="12.75">
      <c r="A239" s="33"/>
      <c r="B239" s="19" t="s">
        <v>6</v>
      </c>
      <c r="C239" s="10"/>
      <c r="D239" s="4"/>
      <c r="E239" s="4"/>
      <c r="F239" s="3"/>
      <c r="G239" s="6">
        <f>G238*119%</f>
        <v>10999.17</v>
      </c>
      <c r="H239" s="17"/>
      <c r="I239" s="17"/>
      <c r="J239" s="17"/>
      <c r="K239" s="17"/>
    </row>
    <row r="240" spans="1:11" ht="12.75">
      <c r="A240" s="33"/>
      <c r="B240" s="97" t="s">
        <v>192</v>
      </c>
      <c r="C240" s="10"/>
      <c r="D240" s="4"/>
      <c r="E240" s="4"/>
      <c r="F240" s="3"/>
      <c r="G240" s="99">
        <v>31000</v>
      </c>
      <c r="H240" s="17"/>
      <c r="I240" s="17"/>
      <c r="J240" s="17"/>
      <c r="K240" s="17"/>
    </row>
    <row r="241" spans="1:11" ht="12.75">
      <c r="A241" s="33"/>
      <c r="B241" s="19"/>
      <c r="C241" s="10"/>
      <c r="D241" s="4"/>
      <c r="E241" s="4"/>
      <c r="F241" s="3"/>
      <c r="G241" s="3"/>
      <c r="H241" s="17"/>
      <c r="I241" s="17"/>
      <c r="J241" s="17"/>
      <c r="K241" s="17"/>
    </row>
    <row r="242" spans="1:11" ht="12.75">
      <c r="A242" s="33"/>
      <c r="B242" s="25" t="s">
        <v>186</v>
      </c>
      <c r="C242" s="10"/>
      <c r="D242" s="4"/>
      <c r="E242" s="4"/>
      <c r="F242" s="38"/>
      <c r="G242" s="38"/>
      <c r="H242" s="17"/>
      <c r="I242" s="17"/>
      <c r="J242" s="17"/>
      <c r="K242" s="17"/>
    </row>
    <row r="243" spans="1:11" ht="15">
      <c r="A243" s="33">
        <v>3</v>
      </c>
      <c r="B243" s="18" t="s">
        <v>188</v>
      </c>
      <c r="C243" s="60" t="s">
        <v>173</v>
      </c>
      <c r="D243" s="83"/>
      <c r="E243" s="83"/>
      <c r="F243" s="37">
        <v>0</v>
      </c>
      <c r="G243" s="37">
        <v>0</v>
      </c>
      <c r="H243" s="17" t="s">
        <v>116</v>
      </c>
      <c r="I243" s="42">
        <v>43466</v>
      </c>
      <c r="J243" s="42">
        <v>43800</v>
      </c>
      <c r="K243" s="17"/>
    </row>
    <row r="244" spans="1:11" ht="12.75">
      <c r="A244" s="33"/>
      <c r="B244" s="19" t="s">
        <v>6</v>
      </c>
      <c r="C244" s="83"/>
      <c r="D244" s="83"/>
      <c r="E244" s="83"/>
      <c r="F244" s="83"/>
      <c r="G244" s="5">
        <f>G243*119%</f>
        <v>0</v>
      </c>
      <c r="H244" s="83"/>
      <c r="I244" s="83"/>
      <c r="J244" s="83"/>
      <c r="K244" s="17"/>
    </row>
    <row r="245" spans="1:11" ht="12.75">
      <c r="A245" s="33"/>
      <c r="B245" s="97" t="s">
        <v>192</v>
      </c>
      <c r="C245" s="83"/>
      <c r="D245" s="83"/>
      <c r="E245" s="83"/>
      <c r="F245" s="83"/>
      <c r="G245" s="99">
        <v>44000</v>
      </c>
      <c r="H245" s="83"/>
      <c r="I245" s="83"/>
      <c r="J245" s="83"/>
      <c r="K245" s="17"/>
    </row>
    <row r="246" spans="1:11" ht="12.75">
      <c r="A246" s="33"/>
      <c r="B246" s="21"/>
      <c r="C246" s="83"/>
      <c r="D246" s="83"/>
      <c r="E246" s="83"/>
      <c r="F246" s="83"/>
      <c r="G246" s="100"/>
      <c r="H246" s="83"/>
      <c r="I246" s="83"/>
      <c r="J246" s="83"/>
      <c r="K246" s="17"/>
    </row>
    <row r="247" spans="1:11" ht="12.75">
      <c r="A247" s="43"/>
      <c r="B247" s="15"/>
      <c r="C247" s="15"/>
      <c r="D247" s="44"/>
      <c r="E247" s="44"/>
      <c r="F247" s="113"/>
      <c r="G247" s="45"/>
      <c r="H247" s="46"/>
      <c r="I247" s="46"/>
      <c r="J247" s="46"/>
      <c r="K247" s="46"/>
    </row>
    <row r="248" spans="2:5" ht="12.75">
      <c r="B248" s="30" t="s">
        <v>83</v>
      </c>
      <c r="C248" s="30"/>
      <c r="D248" s="31"/>
      <c r="E248" s="31"/>
    </row>
    <row r="249" spans="2:10" ht="12.75">
      <c r="B249" s="30" t="s">
        <v>85</v>
      </c>
      <c r="C249" s="30"/>
      <c r="D249" s="31"/>
      <c r="E249" s="31"/>
      <c r="F249" s="172" t="s">
        <v>179</v>
      </c>
      <c r="G249" s="173"/>
      <c r="H249" s="174"/>
      <c r="I249" s="174"/>
      <c r="J249" s="174"/>
    </row>
    <row r="250" spans="2:7" ht="12.75">
      <c r="B250" s="32" t="s">
        <v>84</v>
      </c>
      <c r="C250" s="32"/>
      <c r="D250" s="170"/>
      <c r="E250" s="170"/>
      <c r="F250" s="171" t="s">
        <v>129</v>
      </c>
      <c r="G250" s="171"/>
    </row>
  </sheetData>
  <sheetProtection/>
  <mergeCells count="20">
    <mergeCell ref="E13:E14"/>
    <mergeCell ref="F13:F14"/>
    <mergeCell ref="F249:J249"/>
    <mergeCell ref="G13:G14"/>
    <mergeCell ref="B2:D2"/>
    <mergeCell ref="G2:I2"/>
    <mergeCell ref="G3:I3"/>
    <mergeCell ref="A11:G11"/>
    <mergeCell ref="G7:I7"/>
    <mergeCell ref="G8:I8"/>
    <mergeCell ref="A13:A14"/>
    <mergeCell ref="B13:B14"/>
    <mergeCell ref="C13:C14"/>
    <mergeCell ref="D13:D14"/>
    <mergeCell ref="K13:K14"/>
    <mergeCell ref="D250:E250"/>
    <mergeCell ref="F250:G250"/>
    <mergeCell ref="H13:H14"/>
    <mergeCell ref="I13:I14"/>
    <mergeCell ref="J13:J14"/>
  </mergeCells>
  <printOptions/>
  <pageMargins left="0.75" right="0.75" top="0.38" bottom="0.45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28125" style="8" customWidth="1"/>
    <col min="2" max="2" width="43.140625" style="87" customWidth="1"/>
    <col min="3" max="3" width="13.57421875" style="87" customWidth="1"/>
    <col min="4" max="4" width="16.421875" style="8" customWidth="1"/>
    <col min="5" max="5" width="15.57421875" style="8" bestFit="1" customWidth="1"/>
    <col min="6" max="6" width="11.421875" style="86" customWidth="1"/>
    <col min="7" max="7" width="10.7109375" style="86" customWidth="1"/>
    <col min="8" max="9" width="9.140625" style="8" customWidth="1"/>
    <col min="10" max="10" width="27.140625" style="8" customWidth="1"/>
    <col min="11" max="11" width="14.00390625" style="8" customWidth="1"/>
    <col min="12" max="16384" width="9.140625" style="8" customWidth="1"/>
  </cols>
  <sheetData>
    <row r="1" spans="1:7" ht="15">
      <c r="A1" s="49"/>
      <c r="B1" s="49" t="s">
        <v>124</v>
      </c>
      <c r="C1" s="49"/>
      <c r="D1" s="90"/>
      <c r="E1" s="49" t="s">
        <v>175</v>
      </c>
      <c r="F1" s="52"/>
      <c r="G1" s="52"/>
    </row>
    <row r="2" spans="1:7" ht="15" customHeight="1">
      <c r="A2" s="49"/>
      <c r="B2" s="175" t="s">
        <v>131</v>
      </c>
      <c r="C2" s="175"/>
      <c r="D2" s="176" t="s">
        <v>323</v>
      </c>
      <c r="E2" s="174"/>
      <c r="F2" s="174"/>
      <c r="G2" s="52"/>
    </row>
    <row r="3" spans="1:7" ht="12.75" customHeight="1">
      <c r="A3" s="49"/>
      <c r="B3" s="53" t="s">
        <v>79</v>
      </c>
      <c r="C3" s="53"/>
      <c r="D3" s="177" t="s">
        <v>322</v>
      </c>
      <c r="E3" s="178"/>
      <c r="F3" s="178"/>
      <c r="G3" s="52"/>
    </row>
    <row r="4" spans="1:7" ht="15">
      <c r="A4" s="49"/>
      <c r="B4" s="49"/>
      <c r="C4" s="49"/>
      <c r="D4" s="79"/>
      <c r="E4" s="49"/>
      <c r="F4" s="52"/>
      <c r="G4" s="52"/>
    </row>
    <row r="5" spans="1:7" ht="15.75" customHeight="1">
      <c r="A5" s="49"/>
      <c r="B5" s="49"/>
      <c r="C5" s="49"/>
      <c r="G5" s="52"/>
    </row>
    <row r="6" spans="1:7" ht="15">
      <c r="A6" s="49"/>
      <c r="B6" s="49"/>
      <c r="C6" s="49"/>
      <c r="D6" s="176" t="s">
        <v>76</v>
      </c>
      <c r="E6" s="174"/>
      <c r="F6" s="174"/>
      <c r="G6" s="52"/>
    </row>
    <row r="7" spans="1:7" ht="15">
      <c r="A7" s="49"/>
      <c r="B7" s="49"/>
      <c r="C7" s="49"/>
      <c r="D7" s="177" t="s">
        <v>324</v>
      </c>
      <c r="E7" s="177"/>
      <c r="F7" s="177"/>
      <c r="G7" s="52"/>
    </row>
    <row r="8" spans="1:7" ht="15">
      <c r="A8" s="49"/>
      <c r="B8" s="49"/>
      <c r="C8" s="49"/>
      <c r="D8" s="91"/>
      <c r="E8" s="91"/>
      <c r="F8" s="91"/>
      <c r="G8" s="52"/>
    </row>
    <row r="9" spans="1:7" ht="15">
      <c r="A9" s="49"/>
      <c r="B9" s="143" t="s">
        <v>289</v>
      </c>
      <c r="C9" s="49"/>
      <c r="D9" s="91"/>
      <c r="E9" s="40"/>
      <c r="F9" s="40"/>
      <c r="G9" s="52"/>
    </row>
    <row r="10" spans="1:10" s="49" customFormat="1" ht="15">
      <c r="A10" s="179" t="s">
        <v>302</v>
      </c>
      <c r="B10" s="179"/>
      <c r="C10" s="179"/>
      <c r="D10" s="179"/>
      <c r="E10" s="179"/>
      <c r="F10" s="179"/>
      <c r="G10" s="179"/>
      <c r="H10" s="179"/>
      <c r="J10" s="52"/>
    </row>
    <row r="11" spans="1:10" s="49" customFormat="1" ht="15">
      <c r="A11" s="128"/>
      <c r="B11" s="128"/>
      <c r="C11" s="50" t="s">
        <v>141</v>
      </c>
      <c r="D11" s="128"/>
      <c r="E11" s="128"/>
      <c r="F11" s="128"/>
      <c r="G11" s="128"/>
      <c r="H11" s="128"/>
      <c r="J11" s="52"/>
    </row>
    <row r="12" spans="1:7" ht="15">
      <c r="A12" s="50"/>
      <c r="B12" s="51" t="s">
        <v>351</v>
      </c>
      <c r="C12" s="51"/>
      <c r="D12" s="50"/>
      <c r="E12" s="49"/>
      <c r="F12" s="52"/>
      <c r="G12" s="52"/>
    </row>
    <row r="13" spans="1:7" ht="12.75" customHeight="1">
      <c r="A13" s="182" t="s">
        <v>132</v>
      </c>
      <c r="B13" s="182" t="s">
        <v>133</v>
      </c>
      <c r="C13" s="185" t="s">
        <v>134</v>
      </c>
      <c r="D13" s="54" t="s">
        <v>135</v>
      </c>
      <c r="E13" s="182" t="s">
        <v>137</v>
      </c>
      <c r="F13" s="182" t="s">
        <v>138</v>
      </c>
      <c r="G13" s="182" t="s">
        <v>139</v>
      </c>
    </row>
    <row r="14" spans="1:7" ht="47.25" customHeight="1">
      <c r="A14" s="184"/>
      <c r="B14" s="184"/>
      <c r="C14" s="183"/>
      <c r="D14" s="54" t="s">
        <v>136</v>
      </c>
      <c r="E14" s="183"/>
      <c r="F14" s="183"/>
      <c r="G14" s="183"/>
    </row>
    <row r="15" spans="1:7" ht="13.5" customHeight="1">
      <c r="A15" s="41"/>
      <c r="B15" s="55" t="s">
        <v>20</v>
      </c>
      <c r="C15" s="35"/>
      <c r="D15" s="35"/>
      <c r="E15" s="83"/>
      <c r="F15" s="84"/>
      <c r="G15" s="84"/>
    </row>
    <row r="16" spans="1:7" ht="18">
      <c r="A16" s="58">
        <v>1</v>
      </c>
      <c r="B16" s="157" t="s">
        <v>303</v>
      </c>
      <c r="C16" s="60" t="s">
        <v>337</v>
      </c>
      <c r="D16" s="56">
        <v>5</v>
      </c>
      <c r="E16" s="57" t="s">
        <v>140</v>
      </c>
      <c r="F16" s="77">
        <v>80721</v>
      </c>
      <c r="G16" s="77">
        <v>81055</v>
      </c>
    </row>
    <row r="17" spans="1:7" ht="18">
      <c r="A17" s="58">
        <v>2</v>
      </c>
      <c r="B17" s="157" t="s">
        <v>201</v>
      </c>
      <c r="C17" s="60" t="s">
        <v>338</v>
      </c>
      <c r="D17" s="56">
        <v>17</v>
      </c>
      <c r="E17" s="57" t="s">
        <v>140</v>
      </c>
      <c r="F17" s="77">
        <v>80721</v>
      </c>
      <c r="G17" s="77">
        <v>81055</v>
      </c>
    </row>
    <row r="18" spans="1:7" ht="18">
      <c r="A18" s="58">
        <v>3</v>
      </c>
      <c r="B18" s="157" t="s">
        <v>86</v>
      </c>
      <c r="C18" s="60" t="s">
        <v>87</v>
      </c>
      <c r="D18" s="56">
        <v>10</v>
      </c>
      <c r="E18" s="57" t="s">
        <v>140</v>
      </c>
      <c r="F18" s="77">
        <v>80721</v>
      </c>
      <c r="G18" s="77">
        <v>81055</v>
      </c>
    </row>
    <row r="19" spans="1:7" ht="18">
      <c r="A19" s="58">
        <v>4</v>
      </c>
      <c r="B19" s="157" t="s">
        <v>246</v>
      </c>
      <c r="C19" s="60" t="s">
        <v>339</v>
      </c>
      <c r="D19" s="56">
        <v>5</v>
      </c>
      <c r="E19" s="57" t="s">
        <v>140</v>
      </c>
      <c r="F19" s="77">
        <v>80721</v>
      </c>
      <c r="G19" s="77">
        <v>81055</v>
      </c>
    </row>
    <row r="20" spans="1:10" ht="18">
      <c r="A20" s="58">
        <v>5</v>
      </c>
      <c r="B20" s="157" t="s">
        <v>247</v>
      </c>
      <c r="C20" s="60" t="s">
        <v>339</v>
      </c>
      <c r="D20" s="56">
        <v>10</v>
      </c>
      <c r="E20" s="57" t="s">
        <v>140</v>
      </c>
      <c r="F20" s="77">
        <v>80721</v>
      </c>
      <c r="G20" s="77">
        <v>81055</v>
      </c>
      <c r="J20" s="8" t="s">
        <v>352</v>
      </c>
    </row>
    <row r="21" spans="1:7" ht="18">
      <c r="A21" s="58">
        <v>6</v>
      </c>
      <c r="B21" s="157" t="s">
        <v>202</v>
      </c>
      <c r="C21" s="60" t="s">
        <v>340</v>
      </c>
      <c r="D21" s="56">
        <v>30</v>
      </c>
      <c r="E21" s="57" t="s">
        <v>140</v>
      </c>
      <c r="F21" s="77">
        <v>80721</v>
      </c>
      <c r="G21" s="77">
        <v>81055</v>
      </c>
    </row>
    <row r="22" spans="1:7" ht="18">
      <c r="A22" s="58">
        <v>7</v>
      </c>
      <c r="B22" s="157" t="s">
        <v>203</v>
      </c>
      <c r="C22" s="60" t="s">
        <v>33</v>
      </c>
      <c r="D22" s="56">
        <v>25</v>
      </c>
      <c r="E22" s="57" t="s">
        <v>140</v>
      </c>
      <c r="F22" s="77">
        <v>80721</v>
      </c>
      <c r="G22" s="77">
        <v>81055</v>
      </c>
    </row>
    <row r="23" spans="1:7" ht="18">
      <c r="A23" s="58">
        <v>8</v>
      </c>
      <c r="B23" s="157" t="s">
        <v>88</v>
      </c>
      <c r="C23" s="60" t="s">
        <v>32</v>
      </c>
      <c r="D23" s="56">
        <v>10</v>
      </c>
      <c r="E23" s="57" t="s">
        <v>140</v>
      </c>
      <c r="F23" s="77">
        <v>80721</v>
      </c>
      <c r="G23" s="77">
        <v>81055</v>
      </c>
    </row>
    <row r="24" spans="1:7" ht="18">
      <c r="A24" s="58">
        <v>9</v>
      </c>
      <c r="B24" s="157" t="s">
        <v>89</v>
      </c>
      <c r="C24" s="60" t="s">
        <v>32</v>
      </c>
      <c r="D24" s="56">
        <v>0</v>
      </c>
      <c r="E24" s="57" t="s">
        <v>140</v>
      </c>
      <c r="F24" s="77">
        <v>80721</v>
      </c>
      <c r="G24" s="77">
        <v>81055</v>
      </c>
    </row>
    <row r="25" spans="1:7" ht="18">
      <c r="A25" s="58">
        <v>10</v>
      </c>
      <c r="B25" s="157" t="s">
        <v>90</v>
      </c>
      <c r="C25" s="60" t="s">
        <v>8</v>
      </c>
      <c r="D25" s="56">
        <v>2</v>
      </c>
      <c r="E25" s="57" t="s">
        <v>140</v>
      </c>
      <c r="F25" s="77">
        <v>80721</v>
      </c>
      <c r="G25" s="77">
        <v>81055</v>
      </c>
    </row>
    <row r="26" spans="1:7" ht="18">
      <c r="A26" s="58">
        <v>11</v>
      </c>
      <c r="B26" s="158" t="s">
        <v>204</v>
      </c>
      <c r="C26" s="60" t="s">
        <v>111</v>
      </c>
      <c r="D26" s="56">
        <v>12.45</v>
      </c>
      <c r="E26" s="57" t="s">
        <v>140</v>
      </c>
      <c r="F26" s="77">
        <v>80721</v>
      </c>
      <c r="G26" s="77">
        <v>81055</v>
      </c>
    </row>
    <row r="27" spans="1:7" ht="18">
      <c r="A27" s="58">
        <v>12</v>
      </c>
      <c r="B27" s="160" t="s">
        <v>206</v>
      </c>
      <c r="C27" s="60" t="s">
        <v>103</v>
      </c>
      <c r="D27" s="56">
        <v>48</v>
      </c>
      <c r="E27" s="57" t="s">
        <v>140</v>
      </c>
      <c r="F27" s="77">
        <v>80721</v>
      </c>
      <c r="G27" s="77">
        <v>81055</v>
      </c>
    </row>
    <row r="28" spans="1:7" ht="18">
      <c r="A28" s="58">
        <v>13</v>
      </c>
      <c r="B28" s="157" t="s">
        <v>205</v>
      </c>
      <c r="C28" s="60" t="s">
        <v>57</v>
      </c>
      <c r="D28" s="56">
        <v>15</v>
      </c>
      <c r="E28" s="57" t="s">
        <v>140</v>
      </c>
      <c r="F28" s="77">
        <v>80721</v>
      </c>
      <c r="G28" s="77">
        <v>81055</v>
      </c>
    </row>
    <row r="29" spans="1:7" ht="18">
      <c r="A29" s="58">
        <v>14</v>
      </c>
      <c r="B29" s="157" t="s">
        <v>166</v>
      </c>
      <c r="C29" s="60" t="s">
        <v>165</v>
      </c>
      <c r="D29" s="56">
        <v>10</v>
      </c>
      <c r="E29" s="57" t="s">
        <v>140</v>
      </c>
      <c r="F29" s="77">
        <v>80721</v>
      </c>
      <c r="G29" s="77">
        <v>81055</v>
      </c>
    </row>
    <row r="30" spans="1:7" ht="18">
      <c r="A30" s="58">
        <v>15</v>
      </c>
      <c r="B30" s="157" t="s">
        <v>304</v>
      </c>
      <c r="C30" s="60" t="s">
        <v>57</v>
      </c>
      <c r="D30" s="56">
        <v>2.5</v>
      </c>
      <c r="E30" s="57" t="s">
        <v>140</v>
      </c>
      <c r="F30" s="77">
        <v>80721</v>
      </c>
      <c r="G30" s="77">
        <v>81055</v>
      </c>
    </row>
    <row r="31" spans="1:7" ht="18">
      <c r="A31" s="58">
        <v>16</v>
      </c>
      <c r="B31" s="157" t="s">
        <v>214</v>
      </c>
      <c r="C31" s="60" t="s">
        <v>57</v>
      </c>
      <c r="D31" s="56">
        <v>5</v>
      </c>
      <c r="E31" s="57" t="s">
        <v>140</v>
      </c>
      <c r="F31" s="77">
        <v>80721</v>
      </c>
      <c r="G31" s="77">
        <v>81055</v>
      </c>
    </row>
    <row r="32" spans="1:7" ht="18">
      <c r="A32" s="58">
        <v>17</v>
      </c>
      <c r="B32" s="157" t="s">
        <v>215</v>
      </c>
      <c r="C32" s="60" t="s">
        <v>57</v>
      </c>
      <c r="D32" s="56">
        <v>50</v>
      </c>
      <c r="E32" s="57" t="s">
        <v>140</v>
      </c>
      <c r="F32" s="77">
        <v>80721</v>
      </c>
      <c r="G32" s="77">
        <v>81055</v>
      </c>
    </row>
    <row r="33" spans="1:7" ht="18">
      <c r="A33" s="58">
        <v>18</v>
      </c>
      <c r="B33" s="157" t="s">
        <v>245</v>
      </c>
      <c r="C33" s="60" t="s">
        <v>57</v>
      </c>
      <c r="D33" s="56">
        <v>15</v>
      </c>
      <c r="E33" s="57" t="s">
        <v>140</v>
      </c>
      <c r="F33" s="77">
        <v>80721</v>
      </c>
      <c r="G33" s="77">
        <v>81055</v>
      </c>
    </row>
    <row r="34" spans="1:7" ht="18">
      <c r="A34" s="58">
        <v>19</v>
      </c>
      <c r="B34" s="157" t="s">
        <v>305</v>
      </c>
      <c r="C34" s="60" t="s">
        <v>57</v>
      </c>
      <c r="D34" s="56">
        <v>960</v>
      </c>
      <c r="E34" s="57" t="s">
        <v>140</v>
      </c>
      <c r="F34" s="77">
        <v>80721</v>
      </c>
      <c r="G34" s="77">
        <v>81055</v>
      </c>
    </row>
    <row r="35" spans="1:7" ht="18">
      <c r="A35" s="58">
        <v>20</v>
      </c>
      <c r="B35" s="157" t="s">
        <v>145</v>
      </c>
      <c r="C35" s="60" t="s">
        <v>57</v>
      </c>
      <c r="D35" s="56">
        <v>10</v>
      </c>
      <c r="E35" s="57" t="s">
        <v>140</v>
      </c>
      <c r="F35" s="77">
        <v>80721</v>
      </c>
      <c r="G35" s="77">
        <v>81055</v>
      </c>
    </row>
    <row r="36" spans="1:7" ht="18">
      <c r="A36" s="58">
        <v>21</v>
      </c>
      <c r="B36" s="157" t="s">
        <v>105</v>
      </c>
      <c r="C36" s="60" t="s">
        <v>58</v>
      </c>
      <c r="D36" s="56">
        <v>15</v>
      </c>
      <c r="E36" s="57" t="s">
        <v>140</v>
      </c>
      <c r="F36" s="77">
        <v>80721</v>
      </c>
      <c r="G36" s="77">
        <v>81055</v>
      </c>
    </row>
    <row r="37" spans="1:7" ht="18">
      <c r="A37" s="58">
        <v>22</v>
      </c>
      <c r="B37" s="157" t="s">
        <v>275</v>
      </c>
      <c r="C37" s="60" t="s">
        <v>158</v>
      </c>
      <c r="D37" s="56">
        <v>80</v>
      </c>
      <c r="E37" s="57" t="s">
        <v>140</v>
      </c>
      <c r="F37" s="77">
        <v>80721</v>
      </c>
      <c r="G37" s="77">
        <v>81055</v>
      </c>
    </row>
    <row r="38" spans="1:7" ht="18">
      <c r="A38" s="58">
        <v>23</v>
      </c>
      <c r="B38" s="157" t="s">
        <v>257</v>
      </c>
      <c r="C38" s="60" t="s">
        <v>97</v>
      </c>
      <c r="D38" s="56">
        <v>200</v>
      </c>
      <c r="E38" s="57" t="s">
        <v>140</v>
      </c>
      <c r="F38" s="77">
        <v>80721</v>
      </c>
      <c r="G38" s="77">
        <v>81055</v>
      </c>
    </row>
    <row r="39" spans="1:7" ht="18">
      <c r="A39" s="58">
        <v>24</v>
      </c>
      <c r="B39" s="157" t="s">
        <v>219</v>
      </c>
      <c r="C39" s="60" t="s">
        <v>35</v>
      </c>
      <c r="D39" s="56">
        <v>150</v>
      </c>
      <c r="E39" s="57" t="s">
        <v>140</v>
      </c>
      <c r="F39" s="77">
        <v>80721</v>
      </c>
      <c r="G39" s="77">
        <v>81055</v>
      </c>
    </row>
    <row r="40" spans="1:7" ht="18">
      <c r="A40" s="58">
        <v>25</v>
      </c>
      <c r="B40" s="157" t="s">
        <v>91</v>
      </c>
      <c r="C40" s="60" t="s">
        <v>35</v>
      </c>
      <c r="D40" s="56">
        <v>100</v>
      </c>
      <c r="E40" s="57" t="s">
        <v>140</v>
      </c>
      <c r="F40" s="77">
        <v>80721</v>
      </c>
      <c r="G40" s="77">
        <v>81055</v>
      </c>
    </row>
    <row r="41" spans="1:7" ht="18">
      <c r="A41" s="58">
        <v>26</v>
      </c>
      <c r="B41" s="157" t="s">
        <v>256</v>
      </c>
      <c r="C41" s="60" t="s">
        <v>162</v>
      </c>
      <c r="D41" s="56">
        <v>90</v>
      </c>
      <c r="E41" s="57" t="s">
        <v>140</v>
      </c>
      <c r="F41" s="77">
        <v>80721</v>
      </c>
      <c r="G41" s="77">
        <v>81055</v>
      </c>
    </row>
    <row r="42" spans="1:7" ht="18">
      <c r="A42" s="58">
        <v>27</v>
      </c>
      <c r="B42" s="157" t="s">
        <v>143</v>
      </c>
      <c r="C42" s="60" t="s">
        <v>112</v>
      </c>
      <c r="D42" s="56">
        <v>5</v>
      </c>
      <c r="E42" s="57" t="s">
        <v>140</v>
      </c>
      <c r="F42" s="77">
        <v>80721</v>
      </c>
      <c r="G42" s="77">
        <v>81055</v>
      </c>
    </row>
    <row r="43" spans="1:7" ht="18">
      <c r="A43" s="58">
        <v>28</v>
      </c>
      <c r="B43" s="157" t="s">
        <v>220</v>
      </c>
      <c r="C43" s="60" t="s">
        <v>57</v>
      </c>
      <c r="D43" s="56">
        <v>23</v>
      </c>
      <c r="E43" s="57" t="s">
        <v>140</v>
      </c>
      <c r="F43" s="77">
        <v>80721</v>
      </c>
      <c r="G43" s="77">
        <v>81055</v>
      </c>
    </row>
    <row r="44" spans="1:7" ht="18">
      <c r="A44" s="58">
        <v>29</v>
      </c>
      <c r="B44" s="157" t="s">
        <v>222</v>
      </c>
      <c r="C44" s="60" t="s">
        <v>57</v>
      </c>
      <c r="D44" s="56">
        <v>20</v>
      </c>
      <c r="E44" s="57" t="s">
        <v>140</v>
      </c>
      <c r="F44" s="77">
        <v>80721</v>
      </c>
      <c r="G44" s="77">
        <v>81055</v>
      </c>
    </row>
    <row r="45" spans="1:7" ht="18">
      <c r="A45" s="58">
        <v>30</v>
      </c>
      <c r="B45" s="157" t="s">
        <v>107</v>
      </c>
      <c r="C45" s="60" t="s">
        <v>9</v>
      </c>
      <c r="D45" s="56">
        <v>50</v>
      </c>
      <c r="E45" s="57" t="s">
        <v>140</v>
      </c>
      <c r="F45" s="77">
        <v>80721</v>
      </c>
      <c r="G45" s="77">
        <v>81055</v>
      </c>
    </row>
    <row r="46" spans="1:7" ht="18">
      <c r="A46" s="58">
        <v>31</v>
      </c>
      <c r="B46" s="157" t="s">
        <v>218</v>
      </c>
      <c r="C46" s="61" t="s">
        <v>63</v>
      </c>
      <c r="D46" s="56">
        <v>10</v>
      </c>
      <c r="E46" s="57" t="s">
        <v>140</v>
      </c>
      <c r="F46" s="77">
        <v>80721</v>
      </c>
      <c r="G46" s="77">
        <v>81055</v>
      </c>
    </row>
    <row r="47" spans="1:7" ht="18">
      <c r="A47" s="58">
        <v>32</v>
      </c>
      <c r="B47" s="157" t="s">
        <v>276</v>
      </c>
      <c r="C47" s="60" t="s">
        <v>72</v>
      </c>
      <c r="D47" s="56">
        <v>16</v>
      </c>
      <c r="E47" s="57" t="s">
        <v>140</v>
      </c>
      <c r="F47" s="77">
        <v>80721</v>
      </c>
      <c r="G47" s="77">
        <v>81055</v>
      </c>
    </row>
    <row r="48" spans="1:7" ht="18">
      <c r="A48" s="58">
        <v>33</v>
      </c>
      <c r="B48" s="157" t="s">
        <v>92</v>
      </c>
      <c r="C48" s="60" t="s">
        <v>100</v>
      </c>
      <c r="D48" s="56">
        <v>10</v>
      </c>
      <c r="E48" s="57" t="s">
        <v>140</v>
      </c>
      <c r="F48" s="77">
        <v>80721</v>
      </c>
      <c r="G48" s="77">
        <v>81055</v>
      </c>
    </row>
    <row r="49" spans="1:7" ht="18">
      <c r="A49" s="58">
        <v>34</v>
      </c>
      <c r="B49" s="157" t="s">
        <v>224</v>
      </c>
      <c r="C49" s="60" t="s">
        <v>156</v>
      </c>
      <c r="D49" s="56">
        <v>30</v>
      </c>
      <c r="E49" s="57" t="s">
        <v>140</v>
      </c>
      <c r="F49" s="77">
        <v>80721</v>
      </c>
      <c r="G49" s="77">
        <v>81055</v>
      </c>
    </row>
    <row r="50" spans="1:7" ht="18">
      <c r="A50" s="58">
        <v>35</v>
      </c>
      <c r="B50" s="157" t="s">
        <v>93</v>
      </c>
      <c r="C50" s="60" t="s">
        <v>36</v>
      </c>
      <c r="D50" s="56">
        <v>7440</v>
      </c>
      <c r="E50" s="57" t="s">
        <v>140</v>
      </c>
      <c r="F50" s="77">
        <v>80721</v>
      </c>
      <c r="G50" s="77">
        <v>81055</v>
      </c>
    </row>
    <row r="51" spans="1:7" ht="18">
      <c r="A51" s="58">
        <v>36</v>
      </c>
      <c r="B51" s="157" t="s">
        <v>306</v>
      </c>
      <c r="C51" s="60" t="s">
        <v>109</v>
      </c>
      <c r="D51" s="56">
        <v>10</v>
      </c>
      <c r="E51" s="57" t="s">
        <v>140</v>
      </c>
      <c r="F51" s="77">
        <v>80721</v>
      </c>
      <c r="G51" s="77">
        <v>81055</v>
      </c>
    </row>
    <row r="52" spans="1:7" ht="18">
      <c r="A52" s="58">
        <v>37</v>
      </c>
      <c r="B52" s="157" t="s">
        <v>230</v>
      </c>
      <c r="C52" s="60" t="s">
        <v>159</v>
      </c>
      <c r="D52" s="56">
        <v>20</v>
      </c>
      <c r="E52" s="57" t="s">
        <v>140</v>
      </c>
      <c r="F52" s="77">
        <v>80721</v>
      </c>
      <c r="G52" s="77">
        <v>81055</v>
      </c>
    </row>
    <row r="53" spans="1:7" ht="18">
      <c r="A53" s="58">
        <v>38</v>
      </c>
      <c r="B53" s="157" t="s">
        <v>231</v>
      </c>
      <c r="C53" s="60" t="s">
        <v>37</v>
      </c>
      <c r="D53" s="56">
        <v>10</v>
      </c>
      <c r="E53" s="57" t="s">
        <v>140</v>
      </c>
      <c r="F53" s="77">
        <v>80721</v>
      </c>
      <c r="G53" s="77">
        <v>81055</v>
      </c>
    </row>
    <row r="54" spans="1:7" ht="18">
      <c r="A54" s="58">
        <v>39</v>
      </c>
      <c r="B54" s="157" t="s">
        <v>232</v>
      </c>
      <c r="C54" s="60" t="s">
        <v>336</v>
      </c>
      <c r="D54" s="56">
        <v>17.5</v>
      </c>
      <c r="E54" s="57" t="s">
        <v>140</v>
      </c>
      <c r="F54" s="77">
        <v>80721</v>
      </c>
      <c r="G54" s="77">
        <v>81055</v>
      </c>
    </row>
    <row r="55" spans="1:7" ht="18">
      <c r="A55" s="58">
        <v>40</v>
      </c>
      <c r="B55" s="157" t="s">
        <v>255</v>
      </c>
      <c r="C55" s="60" t="s">
        <v>36</v>
      </c>
      <c r="D55" s="56">
        <v>50</v>
      </c>
      <c r="E55" s="57" t="s">
        <v>140</v>
      </c>
      <c r="F55" s="77">
        <v>80721</v>
      </c>
      <c r="G55" s="77">
        <v>81055</v>
      </c>
    </row>
    <row r="56" spans="1:7" ht="18">
      <c r="A56" s="58">
        <v>41</v>
      </c>
      <c r="B56" s="157" t="s">
        <v>254</v>
      </c>
      <c r="C56" s="60" t="s">
        <v>38</v>
      </c>
      <c r="D56" s="56">
        <v>5</v>
      </c>
      <c r="E56" s="57" t="s">
        <v>140</v>
      </c>
      <c r="F56" s="77">
        <v>80721</v>
      </c>
      <c r="G56" s="77">
        <v>81055</v>
      </c>
    </row>
    <row r="57" spans="1:7" ht="18">
      <c r="A57" s="58">
        <v>42</v>
      </c>
      <c r="B57" s="157" t="s">
        <v>307</v>
      </c>
      <c r="C57" s="60" t="s">
        <v>38</v>
      </c>
      <c r="D57" s="56">
        <v>15</v>
      </c>
      <c r="E57" s="57" t="s">
        <v>140</v>
      </c>
      <c r="F57" s="77">
        <v>80721</v>
      </c>
      <c r="G57" s="77">
        <v>81055</v>
      </c>
    </row>
    <row r="58" spans="1:7" ht="18">
      <c r="A58" s="58">
        <v>43</v>
      </c>
      <c r="B58" s="157" t="s">
        <v>59</v>
      </c>
      <c r="C58" s="61" t="s">
        <v>63</v>
      </c>
      <c r="D58" s="56">
        <v>15</v>
      </c>
      <c r="E58" s="57" t="s">
        <v>140</v>
      </c>
      <c r="F58" s="77">
        <v>80721</v>
      </c>
      <c r="G58" s="77">
        <v>81055</v>
      </c>
    </row>
    <row r="59" spans="1:7" ht="18">
      <c r="A59" s="58">
        <v>44</v>
      </c>
      <c r="B59" s="157" t="s">
        <v>235</v>
      </c>
      <c r="C59" s="60" t="s">
        <v>99</v>
      </c>
      <c r="D59" s="56">
        <v>200</v>
      </c>
      <c r="E59" s="57" t="s">
        <v>140</v>
      </c>
      <c r="F59" s="77">
        <v>80721</v>
      </c>
      <c r="G59" s="77">
        <v>81055</v>
      </c>
    </row>
    <row r="60" spans="1:7" ht="18">
      <c r="A60" s="58">
        <v>45</v>
      </c>
      <c r="B60" s="157" t="s">
        <v>94</v>
      </c>
      <c r="C60" s="60" t="s">
        <v>36</v>
      </c>
      <c r="D60" s="56">
        <v>26</v>
      </c>
      <c r="E60" s="57" t="s">
        <v>140</v>
      </c>
      <c r="F60" s="77">
        <v>80721</v>
      </c>
      <c r="G60" s="77">
        <v>81055</v>
      </c>
    </row>
    <row r="61" spans="1:7" ht="18">
      <c r="A61" s="58">
        <v>46</v>
      </c>
      <c r="B61" s="157" t="s">
        <v>95</v>
      </c>
      <c r="C61" s="60" t="s">
        <v>36</v>
      </c>
      <c r="D61" s="56">
        <v>240</v>
      </c>
      <c r="E61" s="57" t="s">
        <v>140</v>
      </c>
      <c r="F61" s="77">
        <v>80721</v>
      </c>
      <c r="G61" s="77">
        <v>81055</v>
      </c>
    </row>
    <row r="62" spans="1:7" ht="18">
      <c r="A62" s="58">
        <v>47</v>
      </c>
      <c r="B62" s="157" t="s">
        <v>96</v>
      </c>
      <c r="C62" s="60" t="s">
        <v>36</v>
      </c>
      <c r="D62" s="56">
        <v>300</v>
      </c>
      <c r="E62" s="57" t="s">
        <v>140</v>
      </c>
      <c r="F62" s="77">
        <v>80721</v>
      </c>
      <c r="G62" s="77">
        <v>81055</v>
      </c>
    </row>
    <row r="63" spans="1:7" ht="18">
      <c r="A63" s="58">
        <v>48</v>
      </c>
      <c r="B63" s="157" t="s">
        <v>237</v>
      </c>
      <c r="C63" s="60" t="s">
        <v>57</v>
      </c>
      <c r="D63" s="56">
        <v>5</v>
      </c>
      <c r="E63" s="57" t="s">
        <v>140</v>
      </c>
      <c r="F63" s="77">
        <v>80721</v>
      </c>
      <c r="G63" s="77">
        <v>81055</v>
      </c>
    </row>
    <row r="64" spans="1:7" ht="18">
      <c r="A64" s="58">
        <v>49</v>
      </c>
      <c r="B64" s="157" t="s">
        <v>238</v>
      </c>
      <c r="C64" s="60" t="s">
        <v>57</v>
      </c>
      <c r="D64" s="56">
        <v>20</v>
      </c>
      <c r="E64" s="57" t="s">
        <v>140</v>
      </c>
      <c r="F64" s="77">
        <v>80721</v>
      </c>
      <c r="G64" s="77">
        <v>81055</v>
      </c>
    </row>
    <row r="65" spans="1:7" ht="18">
      <c r="A65" s="58">
        <v>50</v>
      </c>
      <c r="B65" s="157" t="s">
        <v>239</v>
      </c>
      <c r="C65" s="60" t="s">
        <v>57</v>
      </c>
      <c r="D65" s="56">
        <v>30</v>
      </c>
      <c r="E65" s="57" t="s">
        <v>140</v>
      </c>
      <c r="F65" s="77">
        <v>80721</v>
      </c>
      <c r="G65" s="77">
        <v>81055</v>
      </c>
    </row>
    <row r="66" spans="1:7" ht="18">
      <c r="A66" s="58">
        <v>51</v>
      </c>
      <c r="B66" s="157" t="s">
        <v>223</v>
      </c>
      <c r="C66" s="60" t="s">
        <v>39</v>
      </c>
      <c r="D66" s="56">
        <v>0</v>
      </c>
      <c r="E66" s="57" t="s">
        <v>140</v>
      </c>
      <c r="F66" s="77">
        <v>80721</v>
      </c>
      <c r="G66" s="77">
        <v>81055</v>
      </c>
    </row>
    <row r="67" spans="1:7" ht="18">
      <c r="A67" s="58">
        <v>52</v>
      </c>
      <c r="B67" s="157" t="s">
        <v>241</v>
      </c>
      <c r="C67" s="60" t="s">
        <v>63</v>
      </c>
      <c r="D67" s="56">
        <v>7.5</v>
      </c>
      <c r="E67" s="57" t="s">
        <v>140</v>
      </c>
      <c r="F67" s="77">
        <v>80721</v>
      </c>
      <c r="G67" s="77">
        <v>81055</v>
      </c>
    </row>
    <row r="68" spans="1:7" ht="18">
      <c r="A68" s="58">
        <v>53</v>
      </c>
      <c r="B68" s="157" t="s">
        <v>242</v>
      </c>
      <c r="C68" s="60" t="s">
        <v>341</v>
      </c>
      <c r="D68" s="56">
        <v>5</v>
      </c>
      <c r="E68" s="57" t="s">
        <v>140</v>
      </c>
      <c r="F68" s="77">
        <v>80721</v>
      </c>
      <c r="G68" s="77">
        <v>81055</v>
      </c>
    </row>
    <row r="69" spans="1:7" ht="18">
      <c r="A69" s="58">
        <v>54</v>
      </c>
      <c r="B69" s="157" t="s">
        <v>243</v>
      </c>
      <c r="C69" s="60" t="s">
        <v>342</v>
      </c>
      <c r="D69" s="56">
        <v>60</v>
      </c>
      <c r="E69" s="57" t="s">
        <v>140</v>
      </c>
      <c r="F69" s="77">
        <v>80721</v>
      </c>
      <c r="G69" s="77">
        <v>81055</v>
      </c>
    </row>
    <row r="70" spans="1:7" ht="18">
      <c r="A70" s="58">
        <v>55</v>
      </c>
      <c r="B70" s="157" t="s">
        <v>108</v>
      </c>
      <c r="C70" s="60" t="s">
        <v>343</v>
      </c>
      <c r="D70" s="56">
        <v>50</v>
      </c>
      <c r="E70" s="57" t="s">
        <v>140</v>
      </c>
      <c r="F70" s="77">
        <v>80721</v>
      </c>
      <c r="G70" s="77">
        <v>81055</v>
      </c>
    </row>
    <row r="71" spans="1:7" ht="18">
      <c r="A71" s="58">
        <v>56</v>
      </c>
      <c r="B71" s="157" t="s">
        <v>244</v>
      </c>
      <c r="C71" s="60" t="s">
        <v>342</v>
      </c>
      <c r="D71" s="56">
        <v>100</v>
      </c>
      <c r="E71" s="57" t="s">
        <v>140</v>
      </c>
      <c r="F71" s="77">
        <v>80721</v>
      </c>
      <c r="G71" s="77">
        <v>81055</v>
      </c>
    </row>
    <row r="72" spans="1:7" ht="18">
      <c r="A72" s="58">
        <v>57</v>
      </c>
      <c r="B72" s="157" t="s">
        <v>258</v>
      </c>
      <c r="C72" s="60" t="s">
        <v>344</v>
      </c>
      <c r="D72" s="56">
        <v>6</v>
      </c>
      <c r="E72" s="57" t="s">
        <v>140</v>
      </c>
      <c r="F72" s="77">
        <v>80721</v>
      </c>
      <c r="G72" s="77">
        <v>81055</v>
      </c>
    </row>
    <row r="73" spans="1:7" ht="18">
      <c r="A73" s="58">
        <v>58</v>
      </c>
      <c r="B73" s="157" t="s">
        <v>106</v>
      </c>
      <c r="C73" s="60" t="s">
        <v>344</v>
      </c>
      <c r="D73" s="56">
        <v>2</v>
      </c>
      <c r="E73" s="57" t="s">
        <v>140</v>
      </c>
      <c r="F73" s="77">
        <v>80721</v>
      </c>
      <c r="G73" s="77">
        <v>81055</v>
      </c>
    </row>
    <row r="74" spans="1:7" ht="18">
      <c r="A74" s="58">
        <v>59</v>
      </c>
      <c r="B74" s="157" t="s">
        <v>248</v>
      </c>
      <c r="C74" s="61" t="s">
        <v>345</v>
      </c>
      <c r="D74" s="56">
        <v>8</v>
      </c>
      <c r="E74" s="57" t="s">
        <v>140</v>
      </c>
      <c r="F74" s="77">
        <v>80721</v>
      </c>
      <c r="G74" s="77">
        <v>81055</v>
      </c>
    </row>
    <row r="75" spans="1:7" ht="18">
      <c r="A75" s="58">
        <v>60</v>
      </c>
      <c r="B75" s="157" t="s">
        <v>249</v>
      </c>
      <c r="C75" s="61" t="s">
        <v>346</v>
      </c>
      <c r="D75" s="56">
        <v>30</v>
      </c>
      <c r="E75" s="57" t="s">
        <v>140</v>
      </c>
      <c r="F75" s="77">
        <v>80721</v>
      </c>
      <c r="G75" s="77">
        <v>81055</v>
      </c>
    </row>
    <row r="76" spans="1:8" ht="18">
      <c r="A76" s="58">
        <v>61</v>
      </c>
      <c r="B76" s="157" t="s">
        <v>142</v>
      </c>
      <c r="C76" s="61" t="s">
        <v>347</v>
      </c>
      <c r="D76" s="56">
        <v>3</v>
      </c>
      <c r="E76" s="57" t="s">
        <v>140</v>
      </c>
      <c r="F76" s="77">
        <v>80721</v>
      </c>
      <c r="G76" s="77">
        <v>81055</v>
      </c>
      <c r="H76" s="146"/>
    </row>
    <row r="77" spans="1:8" ht="18">
      <c r="A77" s="58">
        <v>62</v>
      </c>
      <c r="B77" s="157" t="s">
        <v>144</v>
      </c>
      <c r="C77" s="61" t="s">
        <v>39</v>
      </c>
      <c r="D77" s="56">
        <v>7</v>
      </c>
      <c r="E77" s="57" t="s">
        <v>140</v>
      </c>
      <c r="F77" s="77">
        <v>80721</v>
      </c>
      <c r="G77" s="77">
        <v>81055</v>
      </c>
      <c r="H77" s="146"/>
    </row>
    <row r="78" spans="1:8" ht="18">
      <c r="A78" s="58">
        <v>63</v>
      </c>
      <c r="B78" s="157" t="s">
        <v>251</v>
      </c>
      <c r="C78" s="61" t="s">
        <v>37</v>
      </c>
      <c r="D78" s="56">
        <v>11.5</v>
      </c>
      <c r="E78" s="57" t="s">
        <v>140</v>
      </c>
      <c r="F78" s="77">
        <v>80721</v>
      </c>
      <c r="G78" s="77">
        <v>81055</v>
      </c>
      <c r="H78" s="146"/>
    </row>
    <row r="79" spans="1:7" ht="15">
      <c r="A79" s="58"/>
      <c r="B79" s="62" t="s">
        <v>5</v>
      </c>
      <c r="C79" s="60"/>
      <c r="D79" s="63">
        <f>SUM(D16:D78)</f>
        <v>10734.45</v>
      </c>
      <c r="E79" s="57"/>
      <c r="F79" s="57"/>
      <c r="G79" s="57"/>
    </row>
    <row r="80" spans="1:7" ht="15">
      <c r="A80" s="58"/>
      <c r="B80" s="62" t="s">
        <v>6</v>
      </c>
      <c r="C80" s="60"/>
      <c r="D80" s="63">
        <f>D79*119%</f>
        <v>12773.9955</v>
      </c>
      <c r="E80" s="57"/>
      <c r="F80" s="57"/>
      <c r="G80" s="57"/>
    </row>
    <row r="81" spans="1:7" ht="15">
      <c r="A81" s="58"/>
      <c r="B81" s="59"/>
      <c r="C81" s="60"/>
      <c r="D81" s="56"/>
      <c r="E81" s="57"/>
      <c r="F81" s="57"/>
      <c r="G81" s="57"/>
    </row>
    <row r="82" spans="1:7" ht="15">
      <c r="A82" s="64"/>
      <c r="B82" s="65" t="s">
        <v>259</v>
      </c>
      <c r="C82" s="66"/>
      <c r="D82" s="56"/>
      <c r="E82" s="57"/>
      <c r="F82" s="57"/>
      <c r="G82" s="57"/>
    </row>
    <row r="83" spans="1:7" ht="18">
      <c r="A83" s="64">
        <v>64</v>
      </c>
      <c r="B83" s="147" t="s">
        <v>277</v>
      </c>
      <c r="C83" s="60" t="s">
        <v>7</v>
      </c>
      <c r="D83" s="56">
        <v>480</v>
      </c>
      <c r="E83" s="57" t="s">
        <v>140</v>
      </c>
      <c r="F83" s="77">
        <v>80721</v>
      </c>
      <c r="G83" s="77">
        <v>81055</v>
      </c>
    </row>
    <row r="84" spans="1:8" ht="19.5" customHeight="1">
      <c r="A84" s="64">
        <v>65</v>
      </c>
      <c r="B84" s="147" t="s">
        <v>308</v>
      </c>
      <c r="C84" s="60" t="s">
        <v>7</v>
      </c>
      <c r="D84" s="56">
        <v>1800</v>
      </c>
      <c r="E84" s="57" t="s">
        <v>140</v>
      </c>
      <c r="F84" s="77">
        <v>80721</v>
      </c>
      <c r="G84" s="77">
        <v>81055</v>
      </c>
      <c r="H84" s="95"/>
    </row>
    <row r="85" spans="1:8" ht="18">
      <c r="A85" s="64">
        <v>66</v>
      </c>
      <c r="B85" s="157" t="s">
        <v>294</v>
      </c>
      <c r="C85" s="60" t="s">
        <v>7</v>
      </c>
      <c r="D85" s="56">
        <v>5400</v>
      </c>
      <c r="E85" s="57" t="s">
        <v>140</v>
      </c>
      <c r="F85" s="77">
        <v>80721</v>
      </c>
      <c r="G85" s="77">
        <v>81055</v>
      </c>
      <c r="H85" s="95"/>
    </row>
    <row r="86" spans="1:8" ht="18">
      <c r="A86" s="64">
        <v>67</v>
      </c>
      <c r="B86" s="157" t="s">
        <v>295</v>
      </c>
      <c r="C86" s="60" t="s">
        <v>7</v>
      </c>
      <c r="D86" s="56">
        <v>4800</v>
      </c>
      <c r="E86" s="57" t="s">
        <v>140</v>
      </c>
      <c r="F86" s="77">
        <v>80721</v>
      </c>
      <c r="G86" s="77">
        <v>81055</v>
      </c>
      <c r="H86" s="95"/>
    </row>
    <row r="87" spans="1:8" ht="18.75" customHeight="1">
      <c r="A87" s="64">
        <v>68</v>
      </c>
      <c r="B87" s="157" t="s">
        <v>296</v>
      </c>
      <c r="C87" s="60" t="s">
        <v>7</v>
      </c>
      <c r="D87" s="56">
        <v>1120</v>
      </c>
      <c r="E87" s="57" t="s">
        <v>140</v>
      </c>
      <c r="F87" s="77">
        <v>80721</v>
      </c>
      <c r="G87" s="77">
        <v>81055</v>
      </c>
      <c r="H87" s="95"/>
    </row>
    <row r="88" spans="1:8" ht="18">
      <c r="A88" s="64">
        <v>69</v>
      </c>
      <c r="B88" s="157" t="s">
        <v>297</v>
      </c>
      <c r="C88" s="60" t="s">
        <v>7</v>
      </c>
      <c r="D88" s="56">
        <v>3000</v>
      </c>
      <c r="E88" s="57" t="s">
        <v>140</v>
      </c>
      <c r="F88" s="77">
        <v>80721</v>
      </c>
      <c r="G88" s="77">
        <v>81055</v>
      </c>
      <c r="H88" s="95"/>
    </row>
    <row r="89" spans="1:8" ht="18">
      <c r="A89" s="64">
        <v>70</v>
      </c>
      <c r="B89" s="147" t="s">
        <v>298</v>
      </c>
      <c r="C89" s="60" t="s">
        <v>7</v>
      </c>
      <c r="D89" s="56">
        <v>2100</v>
      </c>
      <c r="E89" s="57" t="s">
        <v>140</v>
      </c>
      <c r="F89" s="77">
        <v>80721</v>
      </c>
      <c r="G89" s="77">
        <v>81055</v>
      </c>
      <c r="H89" s="95"/>
    </row>
    <row r="90" spans="1:8" ht="18">
      <c r="A90" s="64">
        <v>71</v>
      </c>
      <c r="B90" s="157" t="s">
        <v>299</v>
      </c>
      <c r="C90" s="60" t="s">
        <v>7</v>
      </c>
      <c r="D90" s="56">
        <v>5320</v>
      </c>
      <c r="E90" s="57" t="s">
        <v>140</v>
      </c>
      <c r="F90" s="77">
        <v>80721</v>
      </c>
      <c r="G90" s="77">
        <v>81055</v>
      </c>
      <c r="H90" s="95"/>
    </row>
    <row r="91" spans="1:7" ht="18">
      <c r="A91" s="64">
        <v>72</v>
      </c>
      <c r="B91" s="157" t="s">
        <v>300</v>
      </c>
      <c r="C91" s="60" t="s">
        <v>7</v>
      </c>
      <c r="D91" s="56">
        <v>860</v>
      </c>
      <c r="E91" s="57"/>
      <c r="F91" s="77"/>
      <c r="G91" s="77"/>
    </row>
    <row r="92" spans="1:7" ht="18">
      <c r="A92" s="64">
        <v>73</v>
      </c>
      <c r="B92" s="157" t="s">
        <v>309</v>
      </c>
      <c r="C92" s="60" t="s">
        <v>7</v>
      </c>
      <c r="D92" s="56">
        <v>3000</v>
      </c>
      <c r="E92" s="57"/>
      <c r="F92" s="77"/>
      <c r="G92" s="77"/>
    </row>
    <row r="93" spans="1:7" ht="15">
      <c r="A93" s="64"/>
      <c r="B93" s="62" t="s">
        <v>5</v>
      </c>
      <c r="C93" s="66"/>
      <c r="D93" s="63">
        <f>SUM(D83:D92)</f>
        <v>27880</v>
      </c>
      <c r="E93" s="57"/>
      <c r="F93" s="57"/>
      <c r="G93" s="57"/>
    </row>
    <row r="94" spans="1:7" ht="15">
      <c r="A94" s="64"/>
      <c r="B94" s="62" t="s">
        <v>6</v>
      </c>
      <c r="C94" s="66"/>
      <c r="D94" s="63">
        <f>D93*119%</f>
        <v>33177.2</v>
      </c>
      <c r="E94" s="130"/>
      <c r="F94" s="57"/>
      <c r="G94" s="57"/>
    </row>
    <row r="95" spans="1:7" ht="15">
      <c r="A95" s="64"/>
      <c r="B95" s="62" t="s">
        <v>27</v>
      </c>
      <c r="C95" s="66"/>
      <c r="D95" s="63">
        <f>D80+D94</f>
        <v>45951.1955</v>
      </c>
      <c r="E95" s="130"/>
      <c r="F95" s="57"/>
      <c r="G95" s="57"/>
    </row>
    <row r="96" spans="1:7" ht="15">
      <c r="A96" s="64"/>
      <c r="B96" s="62"/>
      <c r="C96" s="66"/>
      <c r="D96" s="63"/>
      <c r="E96" s="130"/>
      <c r="F96" s="57"/>
      <c r="G96" s="57"/>
    </row>
    <row r="97" spans="1:7" ht="15">
      <c r="A97" s="64"/>
      <c r="B97" s="62"/>
      <c r="C97" s="66"/>
      <c r="D97" s="63"/>
      <c r="E97" s="57"/>
      <c r="F97" s="57"/>
      <c r="G97" s="57"/>
    </row>
    <row r="98" spans="1:7" ht="15">
      <c r="A98" s="58"/>
      <c r="B98" s="65" t="s">
        <v>24</v>
      </c>
      <c r="C98" s="68"/>
      <c r="D98" s="56"/>
      <c r="E98" s="57"/>
      <c r="F98" s="57"/>
      <c r="G98" s="57"/>
    </row>
    <row r="99" spans="1:7" ht="15">
      <c r="A99" s="58">
        <v>1</v>
      </c>
      <c r="B99" s="69" t="s">
        <v>64</v>
      </c>
      <c r="C99" s="60" t="s">
        <v>40</v>
      </c>
      <c r="D99" s="56">
        <v>24741</v>
      </c>
      <c r="E99" s="57" t="s">
        <v>140</v>
      </c>
      <c r="F99" s="77">
        <v>80721</v>
      </c>
      <c r="G99" s="77">
        <v>81055</v>
      </c>
    </row>
    <row r="100" spans="1:7" ht="15">
      <c r="A100" s="58">
        <v>2</v>
      </c>
      <c r="B100" s="69" t="s">
        <v>4</v>
      </c>
      <c r="C100" s="60" t="s">
        <v>41</v>
      </c>
      <c r="D100" s="56">
        <v>23126</v>
      </c>
      <c r="E100" s="57" t="s">
        <v>140</v>
      </c>
      <c r="F100" s="77">
        <v>80721</v>
      </c>
      <c r="G100" s="77">
        <v>81055</v>
      </c>
    </row>
    <row r="101" spans="1:7" ht="15">
      <c r="A101" s="58"/>
      <c r="B101" s="62" t="s">
        <v>5</v>
      </c>
      <c r="C101" s="66"/>
      <c r="D101" s="63">
        <f>SUM(D99:D100)</f>
        <v>47867</v>
      </c>
      <c r="E101" s="57"/>
      <c r="F101" s="57"/>
      <c r="G101" s="57"/>
    </row>
    <row r="102" spans="1:7" ht="15">
      <c r="A102" s="58"/>
      <c r="B102" s="62" t="s">
        <v>6</v>
      </c>
      <c r="C102" s="66"/>
      <c r="D102" s="63">
        <f>D101*119%</f>
        <v>56961.729999999996</v>
      </c>
      <c r="E102" s="57"/>
      <c r="F102" s="57"/>
      <c r="G102" s="57"/>
    </row>
    <row r="103" spans="1:7" ht="15">
      <c r="A103" s="58"/>
      <c r="B103" s="62"/>
      <c r="C103" s="66"/>
      <c r="D103" s="63"/>
      <c r="E103" s="57"/>
      <c r="F103" s="57"/>
      <c r="G103" s="57"/>
    </row>
    <row r="104" spans="1:7" ht="15">
      <c r="A104" s="64"/>
      <c r="B104" s="62"/>
      <c r="C104" s="66"/>
      <c r="D104" s="63"/>
      <c r="E104" s="57"/>
      <c r="F104" s="57"/>
      <c r="G104" s="57"/>
    </row>
    <row r="105" spans="1:7" ht="15">
      <c r="A105" s="58"/>
      <c r="B105" s="65" t="s">
        <v>180</v>
      </c>
      <c r="C105" s="66"/>
      <c r="D105" s="56"/>
      <c r="E105" s="57"/>
      <c r="F105" s="57"/>
      <c r="G105" s="57"/>
    </row>
    <row r="106" spans="1:7" ht="15">
      <c r="A106" s="58">
        <v>1</v>
      </c>
      <c r="B106" s="69" t="s">
        <v>310</v>
      </c>
      <c r="C106" s="60" t="s">
        <v>42</v>
      </c>
      <c r="D106" s="56">
        <v>5110</v>
      </c>
      <c r="E106" s="57" t="s">
        <v>140</v>
      </c>
      <c r="F106" s="77">
        <v>80721</v>
      </c>
      <c r="G106" s="77">
        <v>81055</v>
      </c>
    </row>
    <row r="107" spans="1:7" ht="15">
      <c r="A107" s="58">
        <v>2</v>
      </c>
      <c r="B107" s="69" t="s">
        <v>77</v>
      </c>
      <c r="C107" s="66" t="s">
        <v>43</v>
      </c>
      <c r="D107" s="56">
        <v>5404</v>
      </c>
      <c r="E107" s="57" t="s">
        <v>140</v>
      </c>
      <c r="F107" s="77">
        <v>80721</v>
      </c>
      <c r="G107" s="77">
        <v>81055</v>
      </c>
    </row>
    <row r="108" spans="1:7" ht="15">
      <c r="A108" s="58"/>
      <c r="B108" s="62" t="s">
        <v>5</v>
      </c>
      <c r="C108" s="66"/>
      <c r="D108" s="63">
        <f>D106+D107</f>
        <v>10514</v>
      </c>
      <c r="E108" s="57"/>
      <c r="F108" s="57"/>
      <c r="G108" s="57"/>
    </row>
    <row r="109" spans="1:7" ht="15">
      <c r="A109" s="58"/>
      <c r="B109" s="62" t="s">
        <v>28</v>
      </c>
      <c r="C109" s="66"/>
      <c r="D109" s="63">
        <f>5570+6430</f>
        <v>12000</v>
      </c>
      <c r="E109" s="57"/>
      <c r="F109" s="57"/>
      <c r="G109" s="57"/>
    </row>
    <row r="110" spans="1:7" ht="15">
      <c r="A110" s="58"/>
      <c r="B110" s="62"/>
      <c r="C110" s="66"/>
      <c r="D110" s="63"/>
      <c r="E110" s="57"/>
      <c r="F110" s="57"/>
      <c r="G110" s="57"/>
    </row>
    <row r="111" spans="1:7" ht="15">
      <c r="A111" s="64"/>
      <c r="B111" s="62"/>
      <c r="C111" s="66"/>
      <c r="D111" s="63"/>
      <c r="E111" s="57"/>
      <c r="F111" s="57"/>
      <c r="G111" s="57"/>
    </row>
    <row r="112" spans="1:7" ht="15">
      <c r="A112" s="58"/>
      <c r="B112" s="70" t="s">
        <v>23</v>
      </c>
      <c r="C112" s="66"/>
      <c r="D112" s="63"/>
      <c r="E112" s="57"/>
      <c r="F112" s="57"/>
      <c r="G112" s="57"/>
    </row>
    <row r="113" spans="1:7" ht="15">
      <c r="A113" s="58">
        <v>1</v>
      </c>
      <c r="B113" s="59" t="s">
        <v>31</v>
      </c>
      <c r="C113" s="60" t="s">
        <v>44</v>
      </c>
      <c r="D113" s="56">
        <v>6723</v>
      </c>
      <c r="E113" s="57" t="s">
        <v>140</v>
      </c>
      <c r="F113" s="77">
        <v>80721</v>
      </c>
      <c r="G113" s="77">
        <v>81055</v>
      </c>
    </row>
    <row r="114" spans="1:7" ht="15">
      <c r="A114" s="58"/>
      <c r="B114" s="62" t="s">
        <v>5</v>
      </c>
      <c r="C114" s="66"/>
      <c r="D114" s="63">
        <v>6723</v>
      </c>
      <c r="E114" s="57"/>
      <c r="F114" s="133"/>
      <c r="G114" s="133"/>
    </row>
    <row r="115" spans="1:7" ht="15">
      <c r="A115" s="58"/>
      <c r="B115" s="62" t="s">
        <v>29</v>
      </c>
      <c r="C115" s="66"/>
      <c r="D115" s="63">
        <f>D114*119%-0.37</f>
        <v>8000</v>
      </c>
      <c r="E115" s="57"/>
      <c r="F115" s="57"/>
      <c r="G115" s="57"/>
    </row>
    <row r="116" spans="1:7" ht="15">
      <c r="A116" s="58"/>
      <c r="B116" s="62"/>
      <c r="C116" s="66"/>
      <c r="D116" s="63"/>
      <c r="E116" s="57"/>
      <c r="F116" s="57"/>
      <c r="G116" s="57"/>
    </row>
    <row r="117" spans="1:7" ht="15">
      <c r="A117" s="64"/>
      <c r="B117" s="62"/>
      <c r="C117" s="66"/>
      <c r="D117" s="63"/>
      <c r="E117" s="57"/>
      <c r="F117" s="57"/>
      <c r="G117" s="57"/>
    </row>
    <row r="118" spans="1:7" ht="15">
      <c r="A118" s="58"/>
      <c r="B118" s="65" t="s">
        <v>117</v>
      </c>
      <c r="C118" s="66"/>
      <c r="D118" s="56"/>
      <c r="E118" s="57"/>
      <c r="F118" s="57"/>
      <c r="G118" s="57"/>
    </row>
    <row r="119" spans="1:7" ht="15">
      <c r="A119" s="58">
        <v>1</v>
      </c>
      <c r="B119" s="69" t="s">
        <v>45</v>
      </c>
      <c r="C119" s="66" t="s">
        <v>46</v>
      </c>
      <c r="D119" s="56">
        <v>45240</v>
      </c>
      <c r="E119" s="57" t="s">
        <v>140</v>
      </c>
      <c r="F119" s="77">
        <v>80721</v>
      </c>
      <c r="G119" s="77">
        <v>81055</v>
      </c>
    </row>
    <row r="120" spans="1:7" ht="15">
      <c r="A120" s="58">
        <v>2</v>
      </c>
      <c r="B120" s="69" t="s">
        <v>311</v>
      </c>
      <c r="C120" s="60" t="s">
        <v>47</v>
      </c>
      <c r="D120" s="56">
        <v>5127</v>
      </c>
      <c r="E120" s="57" t="s">
        <v>140</v>
      </c>
      <c r="F120" s="77">
        <v>80721</v>
      </c>
      <c r="G120" s="77">
        <v>81055</v>
      </c>
    </row>
    <row r="121" spans="1:7" ht="15">
      <c r="A121" s="58">
        <v>3</v>
      </c>
      <c r="B121" s="69" t="s">
        <v>312</v>
      </c>
      <c r="C121" s="60" t="s">
        <v>13</v>
      </c>
      <c r="D121" s="56">
        <v>18300</v>
      </c>
      <c r="E121" s="57" t="s">
        <v>140</v>
      </c>
      <c r="F121" s="77">
        <v>80721</v>
      </c>
      <c r="G121" s="77">
        <v>81055</v>
      </c>
    </row>
    <row r="122" spans="1:7" ht="15">
      <c r="A122" s="58">
        <v>4</v>
      </c>
      <c r="B122" s="69" t="s">
        <v>78</v>
      </c>
      <c r="C122" s="60" t="s">
        <v>75</v>
      </c>
      <c r="D122" s="56">
        <v>240</v>
      </c>
      <c r="E122" s="57" t="s">
        <v>140</v>
      </c>
      <c r="F122" s="77">
        <v>80721</v>
      </c>
      <c r="G122" s="77">
        <v>81055</v>
      </c>
    </row>
    <row r="123" spans="1:7" ht="15">
      <c r="A123" s="58"/>
      <c r="B123" s="62" t="s">
        <v>5</v>
      </c>
      <c r="C123" s="66"/>
      <c r="D123" s="63">
        <f>SUM(D119:D122)</f>
        <v>68907</v>
      </c>
      <c r="E123" s="57"/>
      <c r="F123" s="57"/>
      <c r="G123" s="57"/>
    </row>
    <row r="124" spans="1:7" ht="15">
      <c r="A124" s="58"/>
      <c r="B124" s="62" t="s">
        <v>54</v>
      </c>
      <c r="C124" s="66"/>
      <c r="D124" s="63">
        <f>D123*119%</f>
        <v>81999.33</v>
      </c>
      <c r="E124" s="57"/>
      <c r="F124" s="57"/>
      <c r="G124" s="57"/>
    </row>
    <row r="125" spans="1:7" ht="15">
      <c r="A125" s="58"/>
      <c r="B125" s="62"/>
      <c r="C125" s="66"/>
      <c r="D125" s="63"/>
      <c r="E125" s="57"/>
      <c r="F125" s="57"/>
      <c r="G125" s="57"/>
    </row>
    <row r="126" spans="1:7" ht="15">
      <c r="A126" s="64"/>
      <c r="B126" s="62"/>
      <c r="C126" s="66"/>
      <c r="D126" s="63"/>
      <c r="E126" s="57"/>
      <c r="F126" s="57"/>
      <c r="G126" s="57"/>
    </row>
    <row r="127" spans="1:7" ht="15">
      <c r="A127" s="58"/>
      <c r="B127" s="70" t="s">
        <v>22</v>
      </c>
      <c r="C127" s="66"/>
      <c r="D127" s="56"/>
      <c r="E127" s="57"/>
      <c r="F127" s="57"/>
      <c r="G127" s="57"/>
    </row>
    <row r="128" spans="1:7" ht="15">
      <c r="A128" s="58">
        <v>1</v>
      </c>
      <c r="B128" s="59" t="s">
        <v>81</v>
      </c>
      <c r="C128" s="60" t="s">
        <v>48</v>
      </c>
      <c r="D128" s="56">
        <v>5642</v>
      </c>
      <c r="E128" s="57" t="s">
        <v>140</v>
      </c>
      <c r="F128" s="77">
        <v>80721</v>
      </c>
      <c r="G128" s="77">
        <v>81055</v>
      </c>
    </row>
    <row r="129" spans="1:7" ht="15">
      <c r="A129" s="58">
        <v>2</v>
      </c>
      <c r="B129" s="59" t="s">
        <v>313</v>
      </c>
      <c r="C129" s="60" t="s">
        <v>49</v>
      </c>
      <c r="D129" s="56">
        <v>240</v>
      </c>
      <c r="E129" s="57" t="s">
        <v>140</v>
      </c>
      <c r="F129" s="77">
        <v>80721</v>
      </c>
      <c r="G129" s="77">
        <v>81055</v>
      </c>
    </row>
    <row r="130" spans="1:7" ht="15">
      <c r="A130" s="58"/>
      <c r="B130" s="62" t="s">
        <v>5</v>
      </c>
      <c r="C130" s="66"/>
      <c r="D130" s="63">
        <f>SUM(D128:D129)</f>
        <v>5882</v>
      </c>
      <c r="E130" s="57"/>
      <c r="F130" s="133"/>
      <c r="G130" s="133"/>
    </row>
    <row r="131" spans="1:7" ht="15">
      <c r="A131" s="58"/>
      <c r="B131" s="62" t="s">
        <v>6</v>
      </c>
      <c r="C131" s="66"/>
      <c r="D131" s="63">
        <f>D130*119%</f>
        <v>6999.58</v>
      </c>
      <c r="E131" s="57"/>
      <c r="F131" s="133"/>
      <c r="G131" s="133"/>
    </row>
    <row r="132" spans="1:7" ht="15">
      <c r="A132" s="58"/>
      <c r="B132" s="62"/>
      <c r="C132" s="66"/>
      <c r="D132" s="63"/>
      <c r="E132" s="57"/>
      <c r="F132" s="57"/>
      <c r="G132" s="57"/>
    </row>
    <row r="133" spans="1:7" ht="15">
      <c r="A133" s="64"/>
      <c r="B133" s="62"/>
      <c r="C133" s="66"/>
      <c r="D133" s="134"/>
      <c r="E133" s="57"/>
      <c r="F133" s="57"/>
      <c r="G133" s="57"/>
    </row>
    <row r="134" spans="1:10" ht="15">
      <c r="A134" s="58"/>
      <c r="B134" s="65" t="s">
        <v>125</v>
      </c>
      <c r="C134" s="66"/>
      <c r="D134" s="92"/>
      <c r="E134" s="57"/>
      <c r="F134" s="57"/>
      <c r="G134" s="57"/>
      <c r="J134" s="148"/>
    </row>
    <row r="135" spans="1:10" ht="15.75">
      <c r="A135" s="58">
        <v>1</v>
      </c>
      <c r="B135" s="57" t="s">
        <v>182</v>
      </c>
      <c r="C135" s="60" t="s">
        <v>34</v>
      </c>
      <c r="D135" s="56">
        <v>35951.26</v>
      </c>
      <c r="E135" s="57" t="s">
        <v>140</v>
      </c>
      <c r="F135" s="77">
        <v>80721</v>
      </c>
      <c r="G135" s="77">
        <v>81055</v>
      </c>
      <c r="J135" s="149"/>
    </row>
    <row r="136" spans="1:10" ht="15.75">
      <c r="A136" s="58">
        <v>2</v>
      </c>
      <c r="B136" s="57" t="s">
        <v>19</v>
      </c>
      <c r="C136" s="60" t="s">
        <v>101</v>
      </c>
      <c r="D136" s="56">
        <v>51152.64</v>
      </c>
      <c r="E136" s="57" t="s">
        <v>140</v>
      </c>
      <c r="F136" s="77">
        <v>80721</v>
      </c>
      <c r="G136" s="77">
        <v>81055</v>
      </c>
      <c r="J136" s="149"/>
    </row>
    <row r="137" spans="1:10" ht="15.75">
      <c r="A137" s="58">
        <v>3</v>
      </c>
      <c r="B137" s="59" t="s">
        <v>62</v>
      </c>
      <c r="C137" s="66" t="s">
        <v>14</v>
      </c>
      <c r="D137" s="56">
        <v>3403.36</v>
      </c>
      <c r="E137" s="57" t="s">
        <v>140</v>
      </c>
      <c r="F137" s="77">
        <v>80721</v>
      </c>
      <c r="G137" s="77">
        <v>81055</v>
      </c>
      <c r="J137" s="149"/>
    </row>
    <row r="138" spans="1:10" ht="15.75">
      <c r="A138" s="58">
        <v>4</v>
      </c>
      <c r="B138" s="57" t="s">
        <v>146</v>
      </c>
      <c r="C138" s="71" t="s">
        <v>60</v>
      </c>
      <c r="D138" s="56">
        <v>0</v>
      </c>
      <c r="E138" s="57" t="s">
        <v>140</v>
      </c>
      <c r="F138" s="77">
        <v>80721</v>
      </c>
      <c r="G138" s="77">
        <v>81055</v>
      </c>
      <c r="J138" s="149"/>
    </row>
    <row r="139" spans="1:10" ht="15.75">
      <c r="A139" s="58">
        <v>5</v>
      </c>
      <c r="B139" s="57" t="s">
        <v>65</v>
      </c>
      <c r="C139" s="66" t="s">
        <v>50</v>
      </c>
      <c r="D139" s="56">
        <v>1680</v>
      </c>
      <c r="E139" s="57" t="s">
        <v>140</v>
      </c>
      <c r="F139" s="77">
        <v>80721</v>
      </c>
      <c r="G139" s="77">
        <v>81055</v>
      </c>
      <c r="J139" s="149"/>
    </row>
    <row r="140" spans="1:10" ht="15.75">
      <c r="A140" s="58">
        <v>6</v>
      </c>
      <c r="B140" s="57" t="s">
        <v>66</v>
      </c>
      <c r="C140" s="66" t="s">
        <v>67</v>
      </c>
      <c r="D140" s="56">
        <v>1008.4</v>
      </c>
      <c r="E140" s="57" t="s">
        <v>140</v>
      </c>
      <c r="F140" s="77">
        <v>80721</v>
      </c>
      <c r="G140" s="77">
        <v>81055</v>
      </c>
      <c r="J140" s="155"/>
    </row>
    <row r="141" spans="1:10" ht="15.75">
      <c r="A141" s="58">
        <v>7</v>
      </c>
      <c r="B141" s="57" t="s">
        <v>68</v>
      </c>
      <c r="C141" s="66" t="s">
        <v>69</v>
      </c>
      <c r="D141" s="56">
        <v>5243.7</v>
      </c>
      <c r="E141" s="57" t="s">
        <v>140</v>
      </c>
      <c r="F141" s="77">
        <v>80721</v>
      </c>
      <c r="G141" s="77">
        <v>81055</v>
      </c>
      <c r="J141" s="155"/>
    </row>
    <row r="142" spans="1:10" ht="15">
      <c r="A142" s="58">
        <v>8</v>
      </c>
      <c r="B142" s="59" t="s">
        <v>15</v>
      </c>
      <c r="C142" s="72" t="s">
        <v>11</v>
      </c>
      <c r="D142" s="56">
        <v>3126.05</v>
      </c>
      <c r="E142" s="57" t="s">
        <v>140</v>
      </c>
      <c r="F142" s="77">
        <v>80721</v>
      </c>
      <c r="G142" s="77">
        <v>81055</v>
      </c>
      <c r="J142" s="148"/>
    </row>
    <row r="143" spans="1:10" ht="15.75">
      <c r="A143" s="58">
        <v>9</v>
      </c>
      <c r="B143" s="59" t="s">
        <v>53</v>
      </c>
      <c r="C143" s="60" t="s">
        <v>55</v>
      </c>
      <c r="D143" s="56">
        <v>2200</v>
      </c>
      <c r="E143" s="57" t="s">
        <v>140</v>
      </c>
      <c r="F143" s="77">
        <v>80721</v>
      </c>
      <c r="G143" s="77">
        <v>81055</v>
      </c>
      <c r="J143" s="155"/>
    </row>
    <row r="144" spans="1:10" ht="15.75">
      <c r="A144" s="58">
        <v>10</v>
      </c>
      <c r="B144" s="59" t="s">
        <v>70</v>
      </c>
      <c r="C144" s="60" t="s">
        <v>71</v>
      </c>
      <c r="D144" s="56">
        <v>3000</v>
      </c>
      <c r="E144" s="57" t="s">
        <v>140</v>
      </c>
      <c r="F144" s="77">
        <v>80721</v>
      </c>
      <c r="G144" s="77">
        <v>81055</v>
      </c>
      <c r="J144" s="155"/>
    </row>
    <row r="145" spans="1:10" ht="30">
      <c r="A145" s="58">
        <v>11</v>
      </c>
      <c r="B145" s="73" t="s">
        <v>127</v>
      </c>
      <c r="C145" s="60" t="s">
        <v>128</v>
      </c>
      <c r="D145" s="56">
        <v>2200</v>
      </c>
      <c r="E145" s="57" t="s">
        <v>140</v>
      </c>
      <c r="F145" s="77">
        <v>80721</v>
      </c>
      <c r="G145" s="77">
        <v>81055</v>
      </c>
      <c r="J145" s="156"/>
    </row>
    <row r="146" spans="1:10" ht="15.75">
      <c r="A146" s="58">
        <v>12</v>
      </c>
      <c r="B146" s="73" t="s">
        <v>147</v>
      </c>
      <c r="C146" s="60" t="s">
        <v>74</v>
      </c>
      <c r="D146" s="56">
        <v>5747.9</v>
      </c>
      <c r="E146" s="57" t="s">
        <v>140</v>
      </c>
      <c r="F146" s="77">
        <v>80721</v>
      </c>
      <c r="G146" s="77">
        <v>81055</v>
      </c>
      <c r="J146" s="155"/>
    </row>
    <row r="147" spans="1:10" ht="15">
      <c r="A147" s="58">
        <v>13</v>
      </c>
      <c r="B147" s="59" t="s">
        <v>170</v>
      </c>
      <c r="C147" s="60" t="s">
        <v>46</v>
      </c>
      <c r="D147" s="56">
        <v>200</v>
      </c>
      <c r="E147" s="57" t="s">
        <v>140</v>
      </c>
      <c r="F147" s="77">
        <v>80721</v>
      </c>
      <c r="G147" s="77">
        <v>81055</v>
      </c>
      <c r="J147" s="151"/>
    </row>
    <row r="148" spans="1:10" ht="15.75">
      <c r="A148" s="58">
        <v>14</v>
      </c>
      <c r="B148" s="59" t="s">
        <v>193</v>
      </c>
      <c r="C148" s="60" t="s">
        <v>282</v>
      </c>
      <c r="D148" s="56">
        <v>3025.21</v>
      </c>
      <c r="E148" s="57" t="s">
        <v>140</v>
      </c>
      <c r="F148" s="77">
        <v>80721</v>
      </c>
      <c r="G148" s="77">
        <v>81055</v>
      </c>
      <c r="J148" s="152"/>
    </row>
    <row r="149" spans="1:10" ht="15.75">
      <c r="A149" s="58">
        <v>15</v>
      </c>
      <c r="B149" s="59" t="s">
        <v>348</v>
      </c>
      <c r="C149" s="60"/>
      <c r="D149" s="56">
        <v>3529.41</v>
      </c>
      <c r="E149" s="57"/>
      <c r="F149" s="77"/>
      <c r="G149" s="77"/>
      <c r="J149" s="152"/>
    </row>
    <row r="150" spans="1:10" ht="15.75">
      <c r="A150" s="58">
        <v>16</v>
      </c>
      <c r="B150" s="59" t="s">
        <v>349</v>
      </c>
      <c r="C150" s="60"/>
      <c r="D150" s="56">
        <v>15630.25</v>
      </c>
      <c r="E150" s="57"/>
      <c r="F150" s="77"/>
      <c r="G150" s="77"/>
      <c r="J150" s="152"/>
    </row>
    <row r="151" spans="1:10" ht="15">
      <c r="A151" s="58"/>
      <c r="B151" s="62" t="s">
        <v>5</v>
      </c>
      <c r="C151" s="66"/>
      <c r="D151" s="63">
        <f>SUM(D135:D150)</f>
        <v>137098.18</v>
      </c>
      <c r="E151" s="57"/>
      <c r="F151" s="57"/>
      <c r="G151" s="57"/>
      <c r="J151" s="151"/>
    </row>
    <row r="152" spans="1:10" ht="15">
      <c r="A152" s="58"/>
      <c r="B152" s="62" t="s">
        <v>6</v>
      </c>
      <c r="C152" s="66"/>
      <c r="D152" s="63">
        <f>D151*119%</f>
        <v>163146.83419999998</v>
      </c>
      <c r="E152" s="57"/>
      <c r="F152" s="57"/>
      <c r="G152" s="57"/>
      <c r="J152" s="150"/>
    </row>
    <row r="153" spans="1:10" ht="15">
      <c r="A153" s="58"/>
      <c r="B153" s="62"/>
      <c r="C153" s="66"/>
      <c r="D153" s="63"/>
      <c r="E153" s="57"/>
      <c r="F153" s="57"/>
      <c r="G153" s="57"/>
      <c r="J153" s="151"/>
    </row>
    <row r="154" spans="1:10" ht="15.75">
      <c r="A154" s="58"/>
      <c r="B154" s="74" t="s">
        <v>25</v>
      </c>
      <c r="C154" s="66"/>
      <c r="D154" s="56"/>
      <c r="E154" s="57"/>
      <c r="F154" s="57"/>
      <c r="G154" s="57"/>
      <c r="J154" s="153"/>
    </row>
    <row r="155" spans="1:10" ht="60">
      <c r="A155" s="58">
        <v>1</v>
      </c>
      <c r="B155" s="129" t="s">
        <v>301</v>
      </c>
      <c r="C155" s="60"/>
      <c r="D155" s="56">
        <v>8784</v>
      </c>
      <c r="E155" s="57" t="s">
        <v>140</v>
      </c>
      <c r="F155" s="77">
        <v>80721</v>
      </c>
      <c r="G155" s="77">
        <v>81055</v>
      </c>
      <c r="J155" s="153"/>
    </row>
    <row r="156" spans="1:10" ht="15.75">
      <c r="A156" s="58">
        <v>2</v>
      </c>
      <c r="B156" s="129" t="s">
        <v>317</v>
      </c>
      <c r="C156" s="60"/>
      <c r="D156" s="56">
        <v>10000</v>
      </c>
      <c r="E156" s="57" t="s">
        <v>140</v>
      </c>
      <c r="F156" s="77">
        <v>80721</v>
      </c>
      <c r="G156" s="77">
        <v>81055</v>
      </c>
      <c r="J156" s="153"/>
    </row>
    <row r="157" spans="1:10" ht="15.75">
      <c r="A157" s="58">
        <v>3</v>
      </c>
      <c r="B157" s="129" t="s">
        <v>318</v>
      </c>
      <c r="C157" s="60"/>
      <c r="D157" s="56">
        <v>30000</v>
      </c>
      <c r="E157" s="57" t="s">
        <v>140</v>
      </c>
      <c r="F157" s="77">
        <v>80721</v>
      </c>
      <c r="G157" s="77">
        <v>81055</v>
      </c>
      <c r="J157" s="153"/>
    </row>
    <row r="158" spans="1:10" ht="15.75">
      <c r="A158" s="58"/>
      <c r="B158" s="62" t="s">
        <v>5</v>
      </c>
      <c r="C158" s="72"/>
      <c r="D158" s="63">
        <f>SUM(D155:D157)</f>
        <v>48784</v>
      </c>
      <c r="E158" s="57"/>
      <c r="F158" s="57"/>
      <c r="G158" s="57"/>
      <c r="J158" s="153"/>
    </row>
    <row r="159" spans="1:10" ht="15.75">
      <c r="A159" s="58"/>
      <c r="B159" s="62" t="s">
        <v>6</v>
      </c>
      <c r="C159" s="72"/>
      <c r="D159" s="63">
        <f>D158*119%</f>
        <v>58052.96</v>
      </c>
      <c r="E159" s="57"/>
      <c r="F159" s="57"/>
      <c r="G159" s="57"/>
      <c r="J159" s="153"/>
    </row>
    <row r="160" spans="1:10" ht="15.75">
      <c r="A160" s="64"/>
      <c r="B160" s="62" t="s">
        <v>30</v>
      </c>
      <c r="C160" s="67"/>
      <c r="D160" s="63">
        <f>D152+D159</f>
        <v>221199.79419999997</v>
      </c>
      <c r="E160" s="130"/>
      <c r="F160" s="57"/>
      <c r="G160" s="57"/>
      <c r="H160" s="144"/>
      <c r="I160" s="145"/>
      <c r="J160" s="153"/>
    </row>
    <row r="161" spans="1:10" ht="15.75">
      <c r="A161" s="64"/>
      <c r="B161" s="62"/>
      <c r="C161" s="66"/>
      <c r="D161" s="63"/>
      <c r="E161" s="57" t="s">
        <v>283</v>
      </c>
      <c r="F161" s="57"/>
      <c r="G161" s="57"/>
      <c r="J161" s="154"/>
    </row>
    <row r="162" spans="1:10" ht="15.75">
      <c r="A162" s="64"/>
      <c r="B162" s="62"/>
      <c r="C162" s="66"/>
      <c r="D162" s="63"/>
      <c r="E162" s="57"/>
      <c r="F162" s="57"/>
      <c r="G162" s="57"/>
      <c r="J162" s="154"/>
    </row>
    <row r="163" spans="1:10" ht="15.75">
      <c r="A163" s="64"/>
      <c r="B163" s="65" t="s">
        <v>21</v>
      </c>
      <c r="C163" s="66"/>
      <c r="D163" s="56"/>
      <c r="E163" s="57"/>
      <c r="F163" s="57"/>
      <c r="G163" s="57"/>
      <c r="J163" s="154"/>
    </row>
    <row r="164" spans="1:10" ht="15.75">
      <c r="A164" s="129">
        <v>1</v>
      </c>
      <c r="B164" s="129" t="s">
        <v>148</v>
      </c>
      <c r="C164" s="60" t="s">
        <v>171</v>
      </c>
      <c r="D164" s="56">
        <v>0</v>
      </c>
      <c r="E164" s="57" t="s">
        <v>140</v>
      </c>
      <c r="F164" s="77">
        <v>80721</v>
      </c>
      <c r="G164" s="77">
        <v>81055</v>
      </c>
      <c r="J164" s="154"/>
    </row>
    <row r="165" spans="1:10" ht="15.75">
      <c r="A165" s="129">
        <v>2</v>
      </c>
      <c r="B165" s="129" t="s">
        <v>350</v>
      </c>
      <c r="C165" s="60" t="s">
        <v>331</v>
      </c>
      <c r="D165" s="56">
        <v>0</v>
      </c>
      <c r="E165" s="57" t="s">
        <v>140</v>
      </c>
      <c r="F165" s="77">
        <v>80721</v>
      </c>
      <c r="G165" s="77">
        <v>81055</v>
      </c>
      <c r="J165" s="154"/>
    </row>
    <row r="166" spans="1:10" ht="15.75">
      <c r="A166" s="129">
        <v>3</v>
      </c>
      <c r="B166" s="129" t="s">
        <v>319</v>
      </c>
      <c r="C166" s="60" t="s">
        <v>332</v>
      </c>
      <c r="D166" s="56">
        <v>0</v>
      </c>
      <c r="E166" s="57" t="s">
        <v>140</v>
      </c>
      <c r="F166" s="77">
        <v>80721</v>
      </c>
      <c r="G166" s="77">
        <v>81055</v>
      </c>
      <c r="J166" s="153"/>
    </row>
    <row r="167" spans="1:7" ht="15">
      <c r="A167" s="129">
        <v>4</v>
      </c>
      <c r="B167" s="129" t="s">
        <v>320</v>
      </c>
      <c r="C167" s="60" t="s">
        <v>333</v>
      </c>
      <c r="D167" s="56">
        <v>0</v>
      </c>
      <c r="E167" s="57" t="s">
        <v>140</v>
      </c>
      <c r="F167" s="77">
        <v>80721</v>
      </c>
      <c r="G167" s="77">
        <v>81055</v>
      </c>
    </row>
    <row r="168" spans="1:7" ht="15">
      <c r="A168" s="129">
        <v>5</v>
      </c>
      <c r="B168" s="129" t="s">
        <v>321</v>
      </c>
      <c r="C168" s="60" t="s">
        <v>333</v>
      </c>
      <c r="D168" s="56">
        <v>0</v>
      </c>
      <c r="E168" s="57" t="s">
        <v>140</v>
      </c>
      <c r="F168" s="77">
        <v>80721</v>
      </c>
      <c r="G168" s="77">
        <v>81055</v>
      </c>
    </row>
    <row r="169" spans="1:7" ht="15">
      <c r="A169" s="129">
        <v>6</v>
      </c>
      <c r="B169" s="129" t="s">
        <v>314</v>
      </c>
      <c r="C169" s="60" t="s">
        <v>334</v>
      </c>
      <c r="D169" s="56">
        <v>0</v>
      </c>
      <c r="E169" s="57" t="s">
        <v>140</v>
      </c>
      <c r="F169" s="77">
        <v>80721</v>
      </c>
      <c r="G169" s="77">
        <v>81055</v>
      </c>
    </row>
    <row r="170" spans="1:7" ht="15">
      <c r="A170" s="129">
        <v>7</v>
      </c>
      <c r="B170" s="129" t="s">
        <v>315</v>
      </c>
      <c r="C170" s="60" t="s">
        <v>335</v>
      </c>
      <c r="D170" s="56">
        <v>0</v>
      </c>
      <c r="E170" s="57" t="s">
        <v>140</v>
      </c>
      <c r="F170" s="77">
        <v>80721</v>
      </c>
      <c r="G170" s="77">
        <v>81055</v>
      </c>
    </row>
    <row r="171" spans="1:7" ht="15">
      <c r="A171" s="34"/>
      <c r="B171" s="62" t="s">
        <v>5</v>
      </c>
      <c r="C171" s="12"/>
      <c r="D171" s="63">
        <f>SUM(D164:D170)</f>
        <v>0</v>
      </c>
      <c r="E171" s="57"/>
      <c r="F171" s="57"/>
      <c r="G171" s="57"/>
    </row>
    <row r="172" spans="1:7" ht="15">
      <c r="A172" s="34"/>
      <c r="B172" s="62" t="s">
        <v>6</v>
      </c>
      <c r="C172" s="12"/>
      <c r="D172" s="63">
        <f>D171*119%</f>
        <v>0</v>
      </c>
      <c r="E172" s="57"/>
      <c r="F172" s="57"/>
      <c r="G172" s="57"/>
    </row>
    <row r="173" spans="1:14" ht="15">
      <c r="A173" s="34"/>
      <c r="B173" s="62"/>
      <c r="C173" s="12"/>
      <c r="D173" s="63"/>
      <c r="E173" s="57"/>
      <c r="F173" s="57"/>
      <c r="G173" s="57"/>
      <c r="J173" s="148"/>
      <c r="K173" s="148"/>
      <c r="L173" s="148"/>
      <c r="M173" s="148"/>
      <c r="N173" s="148"/>
    </row>
    <row r="174" spans="1:14" ht="15">
      <c r="A174" s="64"/>
      <c r="B174" s="62"/>
      <c r="C174" s="66"/>
      <c r="D174" s="63"/>
      <c r="E174" s="57"/>
      <c r="F174" s="57"/>
      <c r="G174" s="57"/>
      <c r="J174" s="148"/>
      <c r="K174" s="148"/>
      <c r="L174" s="148"/>
      <c r="M174" s="148"/>
      <c r="N174" s="148"/>
    </row>
    <row r="175" spans="1:14" ht="90">
      <c r="A175" s="64">
        <v>1</v>
      </c>
      <c r="B175" s="73" t="s">
        <v>194</v>
      </c>
      <c r="C175" s="96" t="s">
        <v>190</v>
      </c>
      <c r="D175" s="135">
        <v>840</v>
      </c>
      <c r="E175" s="57" t="s">
        <v>140</v>
      </c>
      <c r="F175" s="77">
        <v>80721</v>
      </c>
      <c r="G175" s="77">
        <v>81055</v>
      </c>
      <c r="J175" s="148"/>
      <c r="K175" s="148"/>
      <c r="L175" s="148"/>
      <c r="M175" s="148"/>
      <c r="N175" s="148"/>
    </row>
    <row r="176" spans="1:14" ht="15">
      <c r="A176" s="64"/>
      <c r="B176" s="62" t="s">
        <v>6</v>
      </c>
      <c r="C176" s="66"/>
      <c r="D176" s="63">
        <v>1000</v>
      </c>
      <c r="E176" s="57"/>
      <c r="F176" s="57"/>
      <c r="G176" s="57"/>
      <c r="J176" s="148"/>
      <c r="K176" s="148"/>
      <c r="L176" s="148"/>
      <c r="M176" s="148"/>
      <c r="N176" s="148"/>
    </row>
    <row r="177" spans="1:14" ht="15">
      <c r="A177" s="64"/>
      <c r="B177" s="62"/>
      <c r="C177" s="66"/>
      <c r="D177" s="63"/>
      <c r="E177" s="57"/>
      <c r="F177" s="57"/>
      <c r="G177" s="57"/>
      <c r="J177" s="148"/>
      <c r="K177" s="148"/>
      <c r="L177" s="148"/>
      <c r="M177" s="148"/>
      <c r="N177" s="148"/>
    </row>
    <row r="178" spans="1:14" ht="15">
      <c r="A178" s="64"/>
      <c r="B178" s="62"/>
      <c r="C178" s="66"/>
      <c r="D178" s="63"/>
      <c r="E178" s="57"/>
      <c r="F178" s="57"/>
      <c r="G178" s="57"/>
      <c r="J178" s="148"/>
      <c r="K178" s="148"/>
      <c r="L178" s="148"/>
      <c r="M178" s="148"/>
      <c r="N178" s="148"/>
    </row>
    <row r="179" spans="1:14" ht="15">
      <c r="A179" s="64">
        <v>1</v>
      </c>
      <c r="B179" s="73" t="s">
        <v>288</v>
      </c>
      <c r="C179" s="66"/>
      <c r="D179" s="63">
        <v>840</v>
      </c>
      <c r="E179" s="57" t="s">
        <v>140</v>
      </c>
      <c r="F179" s="77">
        <v>80721</v>
      </c>
      <c r="G179" s="77">
        <v>81055</v>
      </c>
      <c r="J179" s="148"/>
      <c r="K179" s="148"/>
      <c r="L179" s="148"/>
      <c r="M179" s="148"/>
      <c r="N179" s="148"/>
    </row>
    <row r="180" spans="1:7" ht="15">
      <c r="A180" s="64"/>
      <c r="B180" s="62" t="s">
        <v>6</v>
      </c>
      <c r="C180" s="66"/>
      <c r="D180" s="63">
        <v>1000</v>
      </c>
      <c r="E180" s="57"/>
      <c r="F180" s="57"/>
      <c r="G180" s="57"/>
    </row>
    <row r="181" spans="1:7" ht="15">
      <c r="A181" s="64"/>
      <c r="B181" s="62"/>
      <c r="C181" s="66"/>
      <c r="D181" s="63"/>
      <c r="E181" s="57"/>
      <c r="F181" s="57"/>
      <c r="G181" s="57"/>
    </row>
    <row r="182" spans="1:7" ht="15">
      <c r="A182" s="64"/>
      <c r="B182" s="62"/>
      <c r="C182" s="66"/>
      <c r="D182" s="135"/>
      <c r="E182" s="57"/>
      <c r="F182" s="57"/>
      <c r="G182" s="57"/>
    </row>
    <row r="183" spans="1:7" ht="15">
      <c r="A183" s="64">
        <v>1</v>
      </c>
      <c r="B183" s="62" t="s">
        <v>150</v>
      </c>
      <c r="C183" s="66" t="s">
        <v>189</v>
      </c>
      <c r="D183" s="134">
        <v>0</v>
      </c>
      <c r="E183" s="57" t="s">
        <v>140</v>
      </c>
      <c r="F183" s="77">
        <v>80721</v>
      </c>
      <c r="G183" s="77">
        <v>81055</v>
      </c>
    </row>
    <row r="184" spans="1:7" ht="15">
      <c r="A184" s="64"/>
      <c r="B184" s="62" t="s">
        <v>6</v>
      </c>
      <c r="C184" s="66"/>
      <c r="D184" s="63">
        <f>D183*119%</f>
        <v>0</v>
      </c>
      <c r="E184" s="57"/>
      <c r="F184" s="57"/>
      <c r="G184" s="57"/>
    </row>
    <row r="185" spans="1:7" ht="15">
      <c r="A185" s="64"/>
      <c r="B185" s="62"/>
      <c r="C185" s="66"/>
      <c r="D185" s="63"/>
      <c r="E185" s="57"/>
      <c r="F185" s="57"/>
      <c r="G185" s="57"/>
    </row>
    <row r="186" spans="1:7" ht="15">
      <c r="A186" s="64">
        <v>1</v>
      </c>
      <c r="B186" s="62" t="s">
        <v>292</v>
      </c>
      <c r="C186" s="66"/>
      <c r="D186" s="56">
        <v>0</v>
      </c>
      <c r="E186" s="57" t="s">
        <v>140</v>
      </c>
      <c r="F186" s="77">
        <v>79990</v>
      </c>
      <c r="G186" s="77">
        <v>80324</v>
      </c>
    </row>
    <row r="187" spans="1:7" ht="15">
      <c r="A187" s="64"/>
      <c r="B187" s="62" t="s">
        <v>6</v>
      </c>
      <c r="C187" s="66"/>
      <c r="D187" s="63">
        <f>D186*119%</f>
        <v>0</v>
      </c>
      <c r="E187" s="57"/>
      <c r="F187" s="57"/>
      <c r="G187" s="57"/>
    </row>
    <row r="188" spans="1:7" ht="15">
      <c r="A188" s="64"/>
      <c r="B188" s="62"/>
      <c r="C188" s="66"/>
      <c r="D188" s="63"/>
      <c r="E188" s="57"/>
      <c r="F188" s="57"/>
      <c r="G188" s="57"/>
    </row>
    <row r="189" spans="1:7" ht="15">
      <c r="A189" s="58"/>
      <c r="B189" s="75" t="s">
        <v>26</v>
      </c>
      <c r="C189" s="72"/>
      <c r="D189" s="63"/>
      <c r="E189" s="57"/>
      <c r="F189" s="57"/>
      <c r="G189" s="57"/>
    </row>
    <row r="190" spans="1:7" ht="15">
      <c r="A190" s="58">
        <v>1</v>
      </c>
      <c r="B190" s="59" t="s">
        <v>80</v>
      </c>
      <c r="C190" s="60" t="s">
        <v>51</v>
      </c>
      <c r="D190" s="56">
        <v>450</v>
      </c>
      <c r="E190" s="57" t="s">
        <v>140</v>
      </c>
      <c r="F190" s="77">
        <v>80721</v>
      </c>
      <c r="G190" s="77">
        <v>81055</v>
      </c>
    </row>
    <row r="191" spans="1:7" ht="15">
      <c r="A191" s="58">
        <v>2</v>
      </c>
      <c r="B191" s="59" t="s">
        <v>293</v>
      </c>
      <c r="C191" s="60" t="s">
        <v>52</v>
      </c>
      <c r="D191" s="56">
        <v>4522</v>
      </c>
      <c r="E191" s="57" t="s">
        <v>140</v>
      </c>
      <c r="F191" s="77">
        <v>80721</v>
      </c>
      <c r="G191" s="77">
        <v>81055</v>
      </c>
    </row>
    <row r="192" spans="1:7" ht="15">
      <c r="A192" s="58">
        <v>3</v>
      </c>
      <c r="B192" s="59" t="s">
        <v>316</v>
      </c>
      <c r="C192" s="60" t="s">
        <v>327</v>
      </c>
      <c r="D192" s="56">
        <v>70</v>
      </c>
      <c r="E192" s="57" t="s">
        <v>140</v>
      </c>
      <c r="F192" s="77">
        <v>80721</v>
      </c>
      <c r="G192" s="77">
        <v>81055</v>
      </c>
    </row>
    <row r="193" spans="1:7" ht="15">
      <c r="A193" s="58"/>
      <c r="B193" s="62" t="s">
        <v>5</v>
      </c>
      <c r="C193" s="72"/>
      <c r="D193" s="63">
        <f>SUM(D190:D192)</f>
        <v>5042</v>
      </c>
      <c r="E193" s="57"/>
      <c r="F193" s="57"/>
      <c r="G193" s="57"/>
    </row>
    <row r="194" spans="1:7" ht="15">
      <c r="A194" s="58"/>
      <c r="B194" s="62" t="s">
        <v>6</v>
      </c>
      <c r="C194" s="66"/>
      <c r="D194" s="63">
        <f>D193*119%</f>
        <v>5999.98</v>
      </c>
      <c r="E194" s="57"/>
      <c r="F194" s="57"/>
      <c r="G194" s="57"/>
    </row>
    <row r="195" spans="1:7" ht="15">
      <c r="A195" s="58"/>
      <c r="B195" s="62"/>
      <c r="C195" s="66"/>
      <c r="D195" s="63"/>
      <c r="E195" s="57"/>
      <c r="F195" s="57"/>
      <c r="G195" s="57"/>
    </row>
    <row r="196" spans="1:7" ht="15">
      <c r="A196" s="58"/>
      <c r="B196" s="62"/>
      <c r="C196" s="72"/>
      <c r="D196" s="63"/>
      <c r="E196" s="57"/>
      <c r="F196" s="57"/>
      <c r="G196" s="57"/>
    </row>
    <row r="197" spans="1:7" ht="15">
      <c r="A197" s="58"/>
      <c r="B197" s="75" t="s">
        <v>187</v>
      </c>
      <c r="C197" s="72"/>
      <c r="D197" s="63"/>
      <c r="E197" s="57"/>
      <c r="F197" s="57"/>
      <c r="G197" s="57"/>
    </row>
    <row r="198" spans="1:7" ht="15">
      <c r="A198" s="58"/>
      <c r="B198" s="74" t="s">
        <v>195</v>
      </c>
      <c r="C198" s="72"/>
      <c r="D198" s="63"/>
      <c r="E198" s="57"/>
      <c r="F198" s="57"/>
      <c r="G198" s="57"/>
    </row>
    <row r="199" spans="1:7" ht="15">
      <c r="A199" s="58">
        <v>1</v>
      </c>
      <c r="B199" s="73" t="s">
        <v>196</v>
      </c>
      <c r="C199" s="72" t="s">
        <v>328</v>
      </c>
      <c r="D199" s="56">
        <v>0</v>
      </c>
      <c r="E199" s="57" t="s">
        <v>140</v>
      </c>
      <c r="F199" s="77">
        <v>80721</v>
      </c>
      <c r="G199" s="77">
        <v>81055</v>
      </c>
    </row>
    <row r="200" spans="1:7" ht="15">
      <c r="A200" s="58"/>
      <c r="B200" s="62" t="s">
        <v>6</v>
      </c>
      <c r="C200" s="72"/>
      <c r="D200" s="63">
        <f>D199*119%</f>
        <v>0</v>
      </c>
      <c r="E200" s="57"/>
      <c r="F200" s="77"/>
      <c r="G200" s="77"/>
    </row>
    <row r="201" spans="1:7" ht="15">
      <c r="A201" s="58"/>
      <c r="B201" s="73"/>
      <c r="C201" s="72"/>
      <c r="D201" s="63"/>
      <c r="E201" s="57"/>
      <c r="F201" s="57"/>
      <c r="G201" s="57"/>
    </row>
    <row r="202" spans="1:7" ht="15">
      <c r="A202" s="58"/>
      <c r="B202" s="74" t="s">
        <v>185</v>
      </c>
      <c r="C202" s="72"/>
      <c r="D202" s="63"/>
      <c r="E202" s="57"/>
      <c r="F202" s="57"/>
      <c r="G202" s="57"/>
    </row>
    <row r="203" spans="1:7" ht="60">
      <c r="A203" s="58">
        <v>2</v>
      </c>
      <c r="B203" s="73" t="s">
        <v>326</v>
      </c>
      <c r="C203" s="159" t="s">
        <v>329</v>
      </c>
      <c r="D203" s="56"/>
      <c r="E203" s="57" t="s">
        <v>140</v>
      </c>
      <c r="F203" s="77">
        <v>80721</v>
      </c>
      <c r="G203" s="77">
        <v>81055</v>
      </c>
    </row>
    <row r="204" spans="1:7" ht="15">
      <c r="A204" s="58"/>
      <c r="B204" s="62" t="s">
        <v>6</v>
      </c>
      <c r="C204" s="72"/>
      <c r="D204" s="63">
        <f>D203*119%</f>
        <v>0</v>
      </c>
      <c r="E204" s="57"/>
      <c r="F204" s="57"/>
      <c r="G204" s="57"/>
    </row>
    <row r="205" spans="1:7" ht="15">
      <c r="A205" s="58"/>
      <c r="B205" s="62"/>
      <c r="C205" s="72"/>
      <c r="D205" s="63"/>
      <c r="E205" s="57"/>
      <c r="F205" s="57"/>
      <c r="G205" s="57"/>
    </row>
    <row r="206" spans="1:7" ht="15">
      <c r="A206" s="58"/>
      <c r="B206" s="62"/>
      <c r="C206" s="72"/>
      <c r="D206" s="56"/>
      <c r="E206" s="57"/>
      <c r="F206" s="57"/>
      <c r="G206" s="57"/>
    </row>
    <row r="207" spans="1:7" ht="15">
      <c r="A207" s="58"/>
      <c r="B207" s="74" t="s">
        <v>186</v>
      </c>
      <c r="C207" s="72"/>
      <c r="D207" s="56"/>
      <c r="E207" s="57"/>
      <c r="F207" s="57"/>
      <c r="G207" s="57"/>
    </row>
    <row r="208" spans="1:7" ht="30">
      <c r="A208" s="58">
        <v>3</v>
      </c>
      <c r="B208" s="73" t="s">
        <v>325</v>
      </c>
      <c r="C208" s="60" t="s">
        <v>330</v>
      </c>
      <c r="D208" s="136">
        <v>0</v>
      </c>
      <c r="E208" s="57" t="s">
        <v>140</v>
      </c>
      <c r="F208" s="77">
        <v>80721</v>
      </c>
      <c r="G208" s="77">
        <v>81055</v>
      </c>
    </row>
    <row r="209" spans="1:7" ht="15">
      <c r="A209" s="58"/>
      <c r="B209" s="62" t="s">
        <v>6</v>
      </c>
      <c r="D209" s="63">
        <f>D208*119%</f>
        <v>0</v>
      </c>
      <c r="E209" s="57"/>
      <c r="F209" s="57"/>
      <c r="G209" s="57"/>
    </row>
    <row r="210" spans="1:7" ht="15">
      <c r="A210" s="58"/>
      <c r="B210" s="62"/>
      <c r="C210" s="57"/>
      <c r="D210" s="130"/>
      <c r="E210" s="57"/>
      <c r="F210" s="57"/>
      <c r="G210" s="57"/>
    </row>
    <row r="211" spans="1:7" ht="15">
      <c r="A211" s="137"/>
      <c r="B211" s="51"/>
      <c r="C211" s="51"/>
      <c r="D211" s="131"/>
      <c r="E211" s="76"/>
      <c r="F211" s="76"/>
      <c r="G211" s="76"/>
    </row>
    <row r="212" spans="1:7" ht="15">
      <c r="A212" s="49"/>
      <c r="B212" s="138" t="s">
        <v>83</v>
      </c>
      <c r="C212" s="138"/>
      <c r="D212" s="49"/>
      <c r="E212" s="49"/>
      <c r="F212" s="52"/>
      <c r="G212" s="52"/>
    </row>
    <row r="213" spans="1:7" ht="15">
      <c r="A213" s="49"/>
      <c r="B213" s="138" t="s">
        <v>85</v>
      </c>
      <c r="C213" s="138"/>
      <c r="D213" s="180"/>
      <c r="E213" s="181"/>
      <c r="F213" s="181"/>
      <c r="G213" s="181"/>
    </row>
    <row r="214" spans="1:7" ht="12.75" customHeight="1">
      <c r="A214" s="49"/>
      <c r="B214" s="52" t="s">
        <v>84</v>
      </c>
      <c r="C214" s="52"/>
      <c r="D214" s="132"/>
      <c r="E214" s="49"/>
      <c r="F214" s="52"/>
      <c r="G214" s="52"/>
    </row>
    <row r="215" spans="1:7" ht="15">
      <c r="A215" s="49"/>
      <c r="B215" s="49"/>
      <c r="C215" s="49"/>
      <c r="D215" s="49"/>
      <c r="E215" s="49"/>
      <c r="F215" s="52"/>
      <c r="G215" s="52"/>
    </row>
    <row r="216" spans="1:7" ht="15" customHeight="1">
      <c r="A216" s="49"/>
      <c r="B216" s="49"/>
      <c r="C216" s="138" t="s">
        <v>280</v>
      </c>
      <c r="D216" s="138"/>
      <c r="E216" s="138"/>
      <c r="F216" s="138"/>
      <c r="G216" s="138"/>
    </row>
    <row r="217" spans="1:7" ht="15" customHeight="1">
      <c r="A217" s="49"/>
      <c r="B217" s="49"/>
      <c r="C217" s="138" t="s">
        <v>281</v>
      </c>
      <c r="D217" s="138"/>
      <c r="E217" s="138"/>
      <c r="F217" s="138"/>
      <c r="G217" s="138"/>
    </row>
    <row r="218" spans="1:7" ht="15" customHeight="1">
      <c r="A218" s="49"/>
      <c r="B218" s="49"/>
      <c r="C218" s="49"/>
      <c r="D218" s="49"/>
      <c r="E218" s="49"/>
      <c r="F218" s="52"/>
      <c r="G218" s="52"/>
    </row>
    <row r="219" spans="1:7" ht="15">
      <c r="A219" s="49"/>
      <c r="B219" s="49"/>
      <c r="C219" s="49"/>
      <c r="D219" s="49"/>
      <c r="E219" s="49"/>
      <c r="F219" s="52"/>
      <c r="G219" s="52"/>
    </row>
  </sheetData>
  <sheetProtection/>
  <mergeCells count="13">
    <mergeCell ref="A13:A14"/>
    <mergeCell ref="B13:B14"/>
    <mergeCell ref="C13:C14"/>
    <mergeCell ref="A10:H10"/>
    <mergeCell ref="D213:G213"/>
    <mergeCell ref="E13:E14"/>
    <mergeCell ref="F13:F14"/>
    <mergeCell ref="G13:G14"/>
    <mergeCell ref="B2:C2"/>
    <mergeCell ref="D2:F2"/>
    <mergeCell ref="D3:F3"/>
    <mergeCell ref="D6:F6"/>
    <mergeCell ref="D7:F7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2021-04-26T06:42:13Z</cp:lastPrinted>
  <dcterms:created xsi:type="dcterms:W3CDTF">2002-10-04T09:50:30Z</dcterms:created>
  <dcterms:modified xsi:type="dcterms:W3CDTF">2021-04-26T06:44:42Z</dcterms:modified>
  <cp:category/>
  <cp:version/>
  <cp:contentType/>
  <cp:contentStatus/>
</cp:coreProperties>
</file>